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19155" windowHeight="10440" activeTab="1"/>
  </bookViews>
  <sheets>
    <sheet name="Summary" sheetId="1" r:id="rId1"/>
    <sheet name="A1" sheetId="2" r:id="rId2"/>
    <sheet name="Sheet3" sheetId="3" r:id="rId3"/>
    <sheet name="Instructions" sheetId="4" r:id="rId4"/>
  </sheets>
  <definedNames>
    <definedName name="_xlnm.Print_Area" localSheetId="1">'A1'!$A$2:$H$108</definedName>
    <definedName name="_xlnm.Print_Area" localSheetId="0">'Summary'!$B$2:$S$37</definedName>
  </definedNames>
  <calcPr fullCalcOnLoad="1"/>
</workbook>
</file>

<file path=xl/sharedStrings.xml><?xml version="1.0" encoding="utf-8"?>
<sst xmlns="http://schemas.openxmlformats.org/spreadsheetml/2006/main" count="499" uniqueCount="250">
  <si>
    <t>N/A</t>
  </si>
  <si>
    <t>Score</t>
  </si>
  <si>
    <t>Actual Score</t>
  </si>
  <si>
    <t>WIMMERA MALLEE PIPELINE PROJECT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</si>
  <si>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</si>
  <si>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</si>
  <si>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</si>
  <si>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</si>
  <si>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</si>
  <si>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</si>
  <si>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</si>
  <si>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</si>
  <si>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</si>
  <si>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</si>
  <si>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Section</t>
  </si>
  <si>
    <t>Average</t>
  </si>
  <si>
    <t>Active Weighting</t>
  </si>
  <si>
    <t>Totals</t>
  </si>
  <si>
    <t>Comments</t>
  </si>
  <si>
    <t>a)</t>
  </si>
  <si>
    <t>b)</t>
  </si>
  <si>
    <t>c)</t>
  </si>
  <si>
    <t>d)</t>
  </si>
  <si>
    <t>e)</t>
  </si>
  <si>
    <t>f)</t>
  </si>
  <si>
    <t>g)</t>
  </si>
  <si>
    <t>h)</t>
  </si>
  <si>
    <t>ITEM</t>
  </si>
  <si>
    <t>DATE OF INSPECTION:</t>
  </si>
  <si>
    <t>CONTRACTOR / TEAM #</t>
  </si>
  <si>
    <t>WEIGHT</t>
  </si>
  <si>
    <t>ACHIEVED</t>
  </si>
  <si>
    <t>SCORE</t>
  </si>
  <si>
    <t>COMMENTS</t>
  </si>
  <si>
    <t>PROCEDURAL ITEMS</t>
  </si>
  <si>
    <t>WMS reflects the task in progress</t>
  </si>
  <si>
    <t>Copy of SWMS on site</t>
  </si>
  <si>
    <t>JSA'S read / understood &amp; signed by all</t>
  </si>
  <si>
    <t>Evacuation Plan (current &amp; displayed)</t>
  </si>
  <si>
    <t>Permits available &amp; understood by relevant persons</t>
  </si>
  <si>
    <t>Pre-start meeting conducted &amp; topic documented</t>
  </si>
  <si>
    <t>Personnel Inducted &amp; up to date</t>
  </si>
  <si>
    <t xml:space="preserve">Emergency phone numbers displayed </t>
  </si>
  <si>
    <t>i)</t>
  </si>
  <si>
    <t>PPE supplied &amp; worn</t>
  </si>
  <si>
    <t xml:space="preserve">    POSSIBLE SCORE</t>
  </si>
  <si>
    <t>SITE CONDITIONS</t>
  </si>
  <si>
    <t>Protective Fencing (provided &amp; to regulations)</t>
  </si>
  <si>
    <t>Solid barricades erected/maintained</t>
  </si>
  <si>
    <t>Signs, flagging and bunting erected/maintained</t>
  </si>
  <si>
    <t>Sharp objects capped ie: star pickets, reo bar</t>
  </si>
  <si>
    <t>Area delineated for vehicle parking.</t>
  </si>
  <si>
    <t>Hazards Identified / addressed</t>
  </si>
  <si>
    <t xml:space="preserve">Access for residents / pedestrians </t>
  </si>
  <si>
    <t>Signs posted &amp; complied with</t>
  </si>
  <si>
    <t>Clear access egress points</t>
  </si>
  <si>
    <t>j)</t>
  </si>
  <si>
    <t>Roads unobstructed Permits in place</t>
  </si>
  <si>
    <t>k)</t>
  </si>
  <si>
    <t>Sharp edges covered on walkways</t>
  </si>
  <si>
    <t>l)</t>
  </si>
  <si>
    <t>Materials stacked safely</t>
  </si>
  <si>
    <t>m)</t>
  </si>
  <si>
    <t>Access to materials clear &amp; safe</t>
  </si>
  <si>
    <t>MOBILE PLANT</t>
  </si>
  <si>
    <t>Operator competencies verified.</t>
  </si>
  <si>
    <t>Daily inspection checklist completed by operator</t>
  </si>
  <si>
    <t>Faults corrected immediately</t>
  </si>
  <si>
    <t>Safety devices fitted – (seat belts fire extinguishes reverse beeper limit switches)</t>
  </si>
  <si>
    <t>Safe working loads marked</t>
  </si>
  <si>
    <t>Plant suitable for area of operation</t>
  </si>
  <si>
    <t>LIFTING GEAR</t>
  </si>
  <si>
    <t>All lifting gear recorded on register</t>
  </si>
  <si>
    <t>Safe working loads marked on gear</t>
  </si>
  <si>
    <t>Attachment points inspected</t>
  </si>
  <si>
    <t>Adequate storage facility [off ground level]</t>
  </si>
  <si>
    <t>FIRST AID</t>
  </si>
  <si>
    <t>Emergency Signage in place</t>
  </si>
  <si>
    <t>Access to first aid area clean and clear.</t>
  </si>
  <si>
    <t>Adequate stock of first aid equipment/Consumables</t>
  </si>
  <si>
    <t>Location of first aid boxes</t>
  </si>
  <si>
    <t>Emergency equipment accessible</t>
  </si>
  <si>
    <t>First Aid facilities comply to standards</t>
  </si>
  <si>
    <t>Personnel reporting injuries</t>
  </si>
  <si>
    <t xml:space="preserve">ENVIRONMENTAL </t>
  </si>
  <si>
    <t>All entry points to Stormwater adequately protected from ingress of sediment</t>
  </si>
  <si>
    <t>All coloured water disposed of correctly. Ie. nill to stormwater drains or watercourse</t>
  </si>
  <si>
    <t>Damage, removal or pruning of trees not in accordance with project protocols</t>
  </si>
  <si>
    <t>Dust generated adequately managed</t>
  </si>
  <si>
    <t>Area of disturbance minimised to work site</t>
  </si>
  <si>
    <t>All works conducted within construction hours</t>
  </si>
  <si>
    <t>All chemicals &amp; fuels appropriately stored.</t>
  </si>
  <si>
    <t>CONFINED SPACE</t>
  </si>
  <si>
    <t>Personnel trained for task</t>
  </si>
  <si>
    <t>Permit requirements complied with – access, gas monitoring, isolation, housekeeping, ventilation, etc</t>
  </si>
  <si>
    <t>SWMS, attached and complied with</t>
  </si>
  <si>
    <t>Communications in place, suitable and understood by employees</t>
  </si>
  <si>
    <t>Access – internal and external</t>
  </si>
  <si>
    <t>Sign in sign out sheet completed</t>
  </si>
  <si>
    <t>Emergency evacuation in place</t>
  </si>
  <si>
    <t>Standby person identified, in position, understands his responsibilities</t>
  </si>
  <si>
    <t>Risk assessment &amp; permit in place</t>
  </si>
  <si>
    <t xml:space="preserve">Correct signage in place </t>
  </si>
  <si>
    <t>PPE requirements complied</t>
  </si>
  <si>
    <t>HAZARDOUS SUBSTANCES</t>
  </si>
  <si>
    <t>Register of all substances kept MSDS sheets available – used</t>
  </si>
  <si>
    <t>Access to register MSDS sheets by employees</t>
  </si>
  <si>
    <t>Segregation from other works warning signs</t>
  </si>
  <si>
    <t>Compliance with MSDS/SWMS</t>
  </si>
  <si>
    <t>Procedures clearly visible in case of fire, spills, etc</t>
  </si>
  <si>
    <t>COMPRESSED AIR</t>
  </si>
  <si>
    <t>Correct hoses for task ie: pressure rating</t>
  </si>
  <si>
    <t>Retaining devices used on hose couplings ie: safety clips, wire ropes, chains</t>
  </si>
  <si>
    <t>PPE worn by operator</t>
  </si>
  <si>
    <t>Hoses not obstructing walkways</t>
  </si>
  <si>
    <t>WELDING/CUTTING/GRINDING/HOT WORK</t>
  </si>
  <si>
    <t>Permit required/displayed with SWMS</t>
  </si>
  <si>
    <t>Fire extinguisher – prominent position</t>
  </si>
  <si>
    <t>Welding screens, as required</t>
  </si>
  <si>
    <t>Adequate PPE for task</t>
  </si>
  <si>
    <t>Cylinders secured, gauges operative, flashback arresters fitted</t>
  </si>
  <si>
    <t>Equipment tagged and tested</t>
  </si>
  <si>
    <t>Dead man switches fitted to grinders over 125mm</t>
  </si>
  <si>
    <t>Guards fitted and working</t>
  </si>
  <si>
    <t>AMENITIES/OFFICES</t>
  </si>
  <si>
    <t>Adequate facilities</t>
  </si>
  <si>
    <t>Notice board – adequate size</t>
  </si>
  <si>
    <t>Fire extinguishers available</t>
  </si>
  <si>
    <t>Access/egress clearly marked/emergency</t>
  </si>
  <si>
    <t>Bins provided/emptied</t>
  </si>
  <si>
    <t>Kitchen area clean tidy</t>
  </si>
  <si>
    <t>Toilets – clean, tidy, hand wash, paper available</t>
  </si>
  <si>
    <t>First aid persons names/photos displayed</t>
  </si>
  <si>
    <t>CRANAGE</t>
  </si>
  <si>
    <t>Clear of all unnecessary personnel</t>
  </si>
  <si>
    <t>Outriggers fully extended on timber support with no oil leaks</t>
  </si>
  <si>
    <t>Adequate ground support/level surface clear of excavations</t>
  </si>
  <si>
    <t>Daily checklist completed/safety devices checked</t>
  </si>
  <si>
    <t>Crane Operator/Riggers communication</t>
  </si>
  <si>
    <t>ELECTRICAL</t>
  </si>
  <si>
    <t>RCD's used on all tools/equipment</t>
  </si>
  <si>
    <t>Cords elevated above ground level.</t>
  </si>
  <si>
    <t>Identification tag fitted with correct information</t>
  </si>
  <si>
    <t>Temporary power boxes location clear of hazards</t>
  </si>
  <si>
    <t>Leads not obstructing walkways</t>
  </si>
  <si>
    <t>TOOL SHEDS</t>
  </si>
  <si>
    <t>Access to shed clean &amp; clear</t>
  </si>
  <si>
    <t>Shed lockable (secure)</t>
  </si>
  <si>
    <t>Weatherproof (no leaks)</t>
  </si>
  <si>
    <t>Adequate lighting</t>
  </si>
  <si>
    <t>Guards fitted to lights</t>
  </si>
  <si>
    <t>Shed clean (including offensive material)</t>
  </si>
  <si>
    <t>EXCAVATION</t>
  </si>
  <si>
    <t>Signs in place</t>
  </si>
  <si>
    <t>Trenches Benched Battered Shored</t>
  </si>
  <si>
    <t>Underground services located &amp; identified</t>
  </si>
  <si>
    <t>Safe access &amp; egress to excavation</t>
  </si>
  <si>
    <t>Spoil away from trenches</t>
  </si>
  <si>
    <t>Traffic control in place</t>
  </si>
  <si>
    <t>TRAFFIC CONTROL</t>
  </si>
  <si>
    <t>Traffic controller numbers appropriate?</t>
  </si>
  <si>
    <t>Traffic controllers appropriately trained?</t>
  </si>
  <si>
    <t xml:space="preserve"> Safety jacket &amp; correct P.P.E</t>
  </si>
  <si>
    <t>Stop/slow bat condition?</t>
  </si>
  <si>
    <t>T.C break &lt; 2 hours?</t>
  </si>
  <si>
    <t>Worker symbolic sign in place?</t>
  </si>
  <si>
    <t>Prepare to stop sign in place?</t>
  </si>
  <si>
    <t>Weighting</t>
  </si>
  <si>
    <t xml:space="preserve"> Weighting</t>
  </si>
  <si>
    <t>A1</t>
  </si>
  <si>
    <t xml:space="preserve"> Score</t>
  </si>
  <si>
    <t>Flora and Fauna Management</t>
  </si>
  <si>
    <t>Are construction vehicles and machinery being parked off vegetation?</t>
  </si>
  <si>
    <t>Have trees been trimmed using the 3-cut method?</t>
  </si>
  <si>
    <t xml:space="preserve">Is construction taking place within the required easement width through vegetated areas? </t>
  </si>
  <si>
    <t>Are areas of remnant vegetation to be protected/ removed being adequately marked?</t>
  </si>
  <si>
    <t>River and Creek Crossing Management</t>
  </si>
  <si>
    <t>Is the creek crossing being constructed in accordance with the crossing procedure?</t>
  </si>
  <si>
    <t xml:space="preserve">Has the corridor been clearly marked? </t>
  </si>
  <si>
    <t>Is there evidence of sedimentation from construction in the watercourse?</t>
  </si>
  <si>
    <t>Are silt fences in place in the correct locations?</t>
  </si>
  <si>
    <t>Is there evidence of unguarded erosion running into the watercourse?</t>
  </si>
  <si>
    <t>Have suitable protection measures been put into place to protect site from a sudden rainfall event?</t>
  </si>
  <si>
    <t>Aboriginal and Cultural Heritage Management</t>
  </si>
  <si>
    <t>Have existing aboriginal and cultural heritage sites been identified and protected?</t>
  </si>
  <si>
    <t>Are monitors in place if it is a relevant location?</t>
  </si>
  <si>
    <t>Are the monitors paying attention to construction?</t>
  </si>
  <si>
    <t>Are the monitors aware of their roles and responsibilities?</t>
  </si>
  <si>
    <t>Noise and Vibration Management</t>
  </si>
  <si>
    <t>Check with leading hand that construction taking place within specified operating hours?</t>
  </si>
  <si>
    <t>Are employees on noisy equipment wearing appropriate noise suppression PPE?</t>
  </si>
  <si>
    <t>Is site machinery operating at an acceptable noise and vibration level?</t>
  </si>
  <si>
    <t>Waste Minimisation and Management</t>
  </si>
  <si>
    <t>Are construction materials are disposed of (I.e. adhesive pots, etc) being disposed of correctly?</t>
  </si>
  <si>
    <t>Is spoil material being removed to an approved location?</t>
  </si>
  <si>
    <t>Water Quality and Drainage Management</t>
  </si>
  <si>
    <t>Are drainage controls operating satisfactorily?</t>
  </si>
  <si>
    <t>Air Quality Management</t>
  </si>
  <si>
    <t>Is there evidence of dust coming from sand or spoil stockpiles?</t>
  </si>
  <si>
    <t>Are any vehicular exhausts showing signs of excessive emissions?</t>
  </si>
  <si>
    <t>Are there any odours arising from works?</t>
  </si>
  <si>
    <t>Soil Profile, Erosion and Sediment Management</t>
  </si>
  <si>
    <t>Is topsoil that has been removed for longer than 5 days being stabilised effectively?</t>
  </si>
  <si>
    <t>Pest Plant and Animal Management</t>
  </si>
  <si>
    <t>Is machinery being washed/blown down at correct locations?</t>
  </si>
  <si>
    <t>Are machinery buckets/implements that aren't being used clean and free of soil?</t>
  </si>
  <si>
    <t>Has mud/ soil been removed from tyres prior to exiting on to public roads?</t>
  </si>
  <si>
    <t>Are appropriate means in place to allow animals that may have fallen into the trench to escape?</t>
  </si>
  <si>
    <t>Is appropriate fencing in place to keep animals out of trenches or other excavations?</t>
  </si>
  <si>
    <t>Chemical and Fire Management</t>
  </si>
  <si>
    <t>Is mobile fuel truck in good order?</t>
  </si>
  <si>
    <t>Are spill kits being kept in close proximity to where works are taking place?</t>
  </si>
  <si>
    <t>Is there any evidence of any spills or leaks from machinery?</t>
  </si>
  <si>
    <t>Are there any petrol vehicles on the work site?</t>
  </si>
  <si>
    <t>Are stockpiles positioned in appropriate locations?</t>
  </si>
  <si>
    <t>Are toilet facilities within adequate distance of construction employees?</t>
  </si>
  <si>
    <t>Are MSDS sheets and emergency contact numbers on-site?</t>
  </si>
  <si>
    <t>Have appropriate traffic control measures been taken in accordance with the traffic management plan?</t>
  </si>
  <si>
    <t>Site Preparation and Traffic Management</t>
  </si>
  <si>
    <t>I)</t>
  </si>
  <si>
    <t>Is there evidence of damage to native vegetation by vehicles or machinery?</t>
  </si>
  <si>
    <t>Are drainage controls in place where water/run off is a regular occurrence?</t>
  </si>
  <si>
    <t xml:space="preserve">Have pre-existing drains, channels or water courses been adequately re-instated? </t>
  </si>
  <si>
    <t>Is re-fuelling taking place within 100m of a watercourse?</t>
  </si>
  <si>
    <t>Item 11</t>
  </si>
  <si>
    <t xml:space="preserve">Signed:                                                                                    Date: </t>
  </si>
  <si>
    <t xml:space="preserve">ENVIRONMENTAL INSPECTION - Ref: </t>
  </si>
  <si>
    <t xml:space="preserve">Audited By:           Date:  </t>
  </si>
  <si>
    <t>Is there evidence of disturbance of native vegetation off the site by vehicles or machinery?</t>
  </si>
  <si>
    <t>Have all access points into the site been graded off?</t>
  </si>
  <si>
    <t>Are suitable diversion works in place on the site?</t>
  </si>
  <si>
    <t>Is there any evidence of litter on or adjacent to the site?</t>
  </si>
  <si>
    <t>Is there any evidence of construction waste on or adjacent to the site?</t>
  </si>
  <si>
    <t>Are bins in place on site and have they got sufficient capacity available?</t>
  </si>
  <si>
    <t>Is there excess spoil material on the site?</t>
  </si>
  <si>
    <t>Is there evidence of water leaving the site with increased sediment load?</t>
  </si>
  <si>
    <t>Are sufficient controls in place to protect the site from a sudden rainfall event?</t>
  </si>
  <si>
    <t>Is there evidence of dust coming from the site?</t>
  </si>
  <si>
    <t>Is there any burning taking place along the site?</t>
  </si>
  <si>
    <t>Is topsoil being windsiteed correctly?</t>
  </si>
  <si>
    <t>Has enough topsoil been removed from the site or excavation site?</t>
  </si>
  <si>
    <t>Is subsoil being adequately windsiteed?</t>
  </si>
  <si>
    <t>Is progressive reinstatement being carried out along the site in accordance with timeframes of the EMP?</t>
  </si>
  <si>
    <t>Is there evidence of erosion along the site?</t>
  </si>
  <si>
    <t>Are appropriate cross drains/diversion banks/culverts in place on the site to prevent and restrict erosion?</t>
  </si>
  <si>
    <t>Is reinstatement along the site acceptable in accordance to the EMP and work procedure?</t>
  </si>
  <si>
    <t>Do all construction vehicles on the site have a full fire fighting nap sack?</t>
  </si>
  <si>
    <t>Is construction traffic adhering to speed limits on and off the site?</t>
  </si>
  <si>
    <t>Title of Project</t>
  </si>
  <si>
    <t>Contractor Environmental Scored Inspection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</si>
</sst>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5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sz val="19.25"/>
      <color indexed="8"/>
      <name val="Arial"/>
      <family val="0"/>
    </font>
    <font>
      <sz val="11.75"/>
      <color indexed="8"/>
      <name val="Arial"/>
      <family val="0"/>
    </font>
    <font>
      <sz val="23.75"/>
      <color indexed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4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1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9" fontId="3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0" fontId="8" fillId="0" borderId="0" xfId="59" applyNumberFormat="1" applyFont="1" applyAlignment="1">
      <alignment/>
    </xf>
    <xf numFmtId="0" fontId="3" fillId="32" borderId="10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right" vertical="center"/>
    </xf>
    <xf numFmtId="0" fontId="12" fillId="34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9" fontId="1" fillId="0" borderId="17" xfId="59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0" fontId="12" fillId="34" borderId="12" xfId="59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32" borderId="1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9" fontId="3" fillId="32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14" fontId="5" fillId="0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9" fontId="1" fillId="0" borderId="0" xfId="5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59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right" vertical="center" wrapText="1"/>
    </xf>
    <xf numFmtId="9" fontId="2" fillId="33" borderId="10" xfId="59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" fillId="5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center" wrapText="1"/>
    </xf>
    <xf numFmtId="9" fontId="2" fillId="33" borderId="22" xfId="59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2" fillId="34" borderId="0" xfId="0" applyFont="1" applyFill="1" applyAlignment="1">
      <alignment horizontal="center"/>
    </xf>
    <xf numFmtId="0" fontId="18" fillId="33" borderId="15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Performance Chart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05"/>
          <c:w val="0.971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Summary!$D$2</c:f>
              <c:strCache>
                <c:ptCount val="1"/>
                <c:pt idx="0">
                  <c:v> Score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Summary!$B$3:$B$13</c:f>
              <c:strCache/>
            </c:strRef>
          </c:cat>
          <c:val>
            <c:numRef>
              <c:f>Summary!$D$3:$D$13</c:f>
              <c:numCache/>
            </c:numRef>
          </c:val>
        </c:ser>
        <c:ser>
          <c:idx val="1"/>
          <c:order val="1"/>
          <c:tx>
            <c:strRef>
              <c:f>Summary!$E$2</c:f>
              <c:strCache>
                <c:ptCount val="1"/>
                <c:pt idx="0">
                  <c:v>Actual Score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Summary!$B$3:$B$14</c:f>
              <c:strCache/>
            </c:strRef>
          </c:cat>
          <c:val>
            <c:numRef>
              <c:f>Summary!$E$3:$E$14</c:f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7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57150</xdr:rowOff>
    </xdr:from>
    <xdr:to>
      <xdr:col>17</xdr:col>
      <xdr:colOff>600075</xdr:colOff>
      <xdr:row>36</xdr:row>
      <xdr:rowOff>0</xdr:rowOff>
    </xdr:to>
    <xdr:graphicFrame>
      <xdr:nvGraphicFramePr>
        <xdr:cNvPr id="1" name="Chart 5"/>
        <xdr:cNvGraphicFramePr/>
      </xdr:nvGraphicFramePr>
      <xdr:xfrm>
        <a:off x="4610100" y="228600"/>
        <a:ext cx="87534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244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3190875</xdr:colOff>
      <xdr:row>5</xdr:row>
      <xdr:rowOff>47625</xdr:rowOff>
    </xdr:from>
    <xdr:to>
      <xdr:col>7</xdr:col>
      <xdr:colOff>3790950</xdr:colOff>
      <xdr:row>7</xdr:row>
      <xdr:rowOff>295275</xdr:rowOff>
    </xdr:to>
    <xdr:pic>
      <xdr:nvPicPr>
        <xdr:cNvPr id="2" name="Picture 68" descr="gw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01550" y="8572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3" sqref="D3"/>
    </sheetView>
  </sheetViews>
  <sheetFormatPr defaultColWidth="9.140625" defaultRowHeight="12.75" outlineLevelCol="1"/>
  <cols>
    <col min="1" max="1" width="11.00390625" style="1" customWidth="1"/>
    <col min="2" max="2" width="43.7109375" style="4" customWidth="1"/>
    <col min="3" max="3" width="15.57421875" style="4" hidden="1" customWidth="1" outlineLevel="1"/>
    <col min="4" max="4" width="13.8515625" style="4" customWidth="1" collapsed="1"/>
    <col min="5" max="5" width="0" style="2" hidden="1" customWidth="1"/>
    <col min="6" max="6" width="12.28125" style="0" bestFit="1" customWidth="1"/>
    <col min="7" max="8" width="11.7109375" style="0" bestFit="1" customWidth="1"/>
    <col min="9" max="9" width="10.57421875" style="0" bestFit="1" customWidth="1"/>
    <col min="10" max="12" width="10.28125" style="0" bestFit="1" customWidth="1"/>
    <col min="19" max="19" width="5.00390625" style="0" customWidth="1"/>
  </cols>
  <sheetData>
    <row r="1" spans="3:4" ht="13.5" thickBot="1">
      <c r="C1" s="53" t="s">
        <v>169</v>
      </c>
      <c r="D1" s="53"/>
    </row>
    <row r="2" spans="1:13" s="10" customFormat="1" ht="32.25" thickBot="1">
      <c r="A2" s="46" t="s">
        <v>27</v>
      </c>
      <c r="B2" s="46" t="s">
        <v>14</v>
      </c>
      <c r="C2" s="50" t="s">
        <v>16</v>
      </c>
      <c r="D2" s="50" t="s">
        <v>170</v>
      </c>
      <c r="E2" s="48" t="s">
        <v>2</v>
      </c>
      <c r="F2" s="8"/>
      <c r="G2" s="8"/>
      <c r="H2" s="8"/>
      <c r="I2" s="8"/>
      <c r="J2" s="8"/>
      <c r="K2" s="8"/>
      <c r="L2" s="8"/>
      <c r="M2" s="9"/>
    </row>
    <row r="3" spans="1:7" s="10" customFormat="1" ht="15.75">
      <c r="A3" s="45" t="str">
        <f>'A1'!A12</f>
        <v>Item 1</v>
      </c>
      <c r="B3" s="47" t="str">
        <f>'A1'!B12</f>
        <v>Flora and Fauna Management</v>
      </c>
      <c r="C3" s="51">
        <f>'A1'!$F20</f>
        <v>65</v>
      </c>
      <c r="D3" s="49">
        <f>'A1'!$G20</f>
        <v>0</v>
      </c>
      <c r="E3" s="13" t="e">
        <f>'A1'!#REF!</f>
        <v>#REF!</v>
      </c>
      <c r="F3" s="14"/>
      <c r="G3" s="14"/>
    </row>
    <row r="4" spans="1:7" s="10" customFormat="1" ht="31.5">
      <c r="A4" s="19" t="str">
        <f>'A1'!A22</f>
        <v>Item 2</v>
      </c>
      <c r="B4" s="3" t="str">
        <f>'A1'!B22</f>
        <v>River and Creek Crossing Management</v>
      </c>
      <c r="C4" s="52">
        <f>'A1'!$F30</f>
        <v>70</v>
      </c>
      <c r="D4" s="12">
        <f>'A1'!$G30</f>
        <v>0</v>
      </c>
      <c r="E4" s="13" t="e">
        <f>'A1'!#REF!</f>
        <v>#REF!</v>
      </c>
      <c r="F4" s="14"/>
      <c r="G4" s="14"/>
    </row>
    <row r="5" spans="1:7" s="10" customFormat="1" ht="31.5">
      <c r="A5" s="19" t="str">
        <f>'A1'!A32</f>
        <v>Item 3</v>
      </c>
      <c r="B5" s="3" t="str">
        <f>'A1'!B32</f>
        <v>Aboriginal and Cultural Heritage Management</v>
      </c>
      <c r="C5" s="52">
        <f>'A1'!$F37</f>
        <v>20</v>
      </c>
      <c r="D5" s="12">
        <f>'A1'!$G37</f>
        <v>0</v>
      </c>
      <c r="E5" s="13" t="e">
        <f>'A1'!#REF!</f>
        <v>#REF!</v>
      </c>
      <c r="F5" s="14"/>
      <c r="G5" s="14"/>
    </row>
    <row r="6" spans="1:7" s="10" customFormat="1" ht="15.75">
      <c r="A6" s="19" t="str">
        <f>'A1'!A39</f>
        <v>Item 4</v>
      </c>
      <c r="B6" s="15" t="str">
        <f>'A1'!B39</f>
        <v>Noise and Vibration Management</v>
      </c>
      <c r="C6" s="52">
        <f>'A1'!$F43</f>
        <v>15</v>
      </c>
      <c r="D6" s="12">
        <f>'A1'!$G43</f>
        <v>0</v>
      </c>
      <c r="E6" s="13" t="e">
        <f>'A1'!#REF!</f>
        <v>#REF!</v>
      </c>
      <c r="F6" s="14"/>
      <c r="G6" s="14"/>
    </row>
    <row r="7" spans="1:7" s="10" customFormat="1" ht="15.75">
      <c r="A7" s="19" t="str">
        <f>'A1'!A45</f>
        <v>Item 5</v>
      </c>
      <c r="B7" s="15" t="str">
        <f>'A1'!B45</f>
        <v>Waste Minimisation and Management</v>
      </c>
      <c r="C7" s="52">
        <f>'A1'!$F52</f>
        <v>55</v>
      </c>
      <c r="D7" s="12">
        <f>'A1'!$G52</f>
        <v>0</v>
      </c>
      <c r="E7" s="13" t="e">
        <f>'A1'!#REF!</f>
        <v>#REF!</v>
      </c>
      <c r="F7" s="14"/>
      <c r="G7" s="14"/>
    </row>
    <row r="8" spans="1:7" s="10" customFormat="1" ht="15.75">
      <c r="A8" s="19" t="str">
        <f>'A1'!A54</f>
        <v>Item 6</v>
      </c>
      <c r="B8" s="15" t="str">
        <f>'A1'!B54</f>
        <v>Water Quality and Drainage Management</v>
      </c>
      <c r="C8" s="52">
        <f>'A1'!$F60</f>
        <v>50</v>
      </c>
      <c r="D8" s="12">
        <f>'A1'!$G60</f>
        <v>0</v>
      </c>
      <c r="E8" s="13" t="e">
        <f>'A1'!#REF!</f>
        <v>#REF!</v>
      </c>
      <c r="F8" s="14"/>
      <c r="G8" s="14"/>
    </row>
    <row r="9" spans="1:7" s="10" customFormat="1" ht="15.75">
      <c r="A9" s="19" t="str">
        <f>'A1'!A62</f>
        <v>Item 7</v>
      </c>
      <c r="B9" s="15" t="str">
        <f>'A1'!B62</f>
        <v>Air Quality Management</v>
      </c>
      <c r="C9" s="52">
        <f>'A1'!$F68</f>
        <v>50</v>
      </c>
      <c r="D9" s="12">
        <f>'A1'!$G68</f>
        <v>0</v>
      </c>
      <c r="E9" s="13" t="e">
        <f>'A1'!#REF!</f>
        <v>#REF!</v>
      </c>
      <c r="F9" s="14"/>
      <c r="G9" s="14"/>
    </row>
    <row r="10" spans="1:7" s="10" customFormat="1" ht="15.75">
      <c r="A10" s="19" t="str">
        <f>'A1'!A70</f>
        <v>Item 8</v>
      </c>
      <c r="B10" s="15" t="str">
        <f>'A1'!B70</f>
        <v>Soil Profile, Erosion and Sediment Management</v>
      </c>
      <c r="C10" s="52">
        <f>'A1'!$F80</f>
        <v>90</v>
      </c>
      <c r="D10" s="12">
        <f>'A1'!$G80</f>
        <v>0</v>
      </c>
      <c r="E10" s="13" t="e">
        <f>'A1'!#REF!</f>
        <v>#REF!</v>
      </c>
      <c r="F10" s="14"/>
      <c r="G10" s="14"/>
    </row>
    <row r="11" spans="1:7" s="10" customFormat="1" ht="15.75">
      <c r="A11" s="19" t="str">
        <f>'A1'!A82</f>
        <v>Item 9</v>
      </c>
      <c r="B11" s="15" t="str">
        <f>'A1'!B82</f>
        <v>Pest Plant and Animal Management</v>
      </c>
      <c r="C11" s="52">
        <f>'A1'!$F88</f>
        <v>25</v>
      </c>
      <c r="D11" s="12">
        <f>'A1'!$G88</f>
        <v>0</v>
      </c>
      <c r="E11" s="13" t="e">
        <f>'A1'!#REF!</f>
        <v>#REF!</v>
      </c>
      <c r="F11" s="14"/>
      <c r="G11" s="14"/>
    </row>
    <row r="12" spans="1:7" s="10" customFormat="1" ht="15.75">
      <c r="A12" s="19" t="str">
        <f>'A1'!A90</f>
        <v>Item 10</v>
      </c>
      <c r="B12" s="15" t="str">
        <f>'A1'!B90</f>
        <v>Chemical and Fire Management</v>
      </c>
      <c r="C12" s="52">
        <f>'A1'!$F97</f>
        <v>60</v>
      </c>
      <c r="D12" s="12">
        <f>'A1'!$G97</f>
        <v>0</v>
      </c>
      <c r="E12" s="13" t="e">
        <f>'A1'!#REF!</f>
        <v>#REF!</v>
      </c>
      <c r="F12" s="14"/>
      <c r="G12" s="14"/>
    </row>
    <row r="13" spans="1:7" s="10" customFormat="1" ht="15.75">
      <c r="A13" s="19" t="str">
        <f>'A1'!A99</f>
        <v>Item 11</v>
      </c>
      <c r="B13" s="15" t="str">
        <f>'A1'!B99</f>
        <v>Site Preparation and Traffic Management</v>
      </c>
      <c r="C13" s="52">
        <f>'A1'!$F105</f>
        <v>50</v>
      </c>
      <c r="D13" s="12">
        <f>'A1'!$G105</f>
        <v>0</v>
      </c>
      <c r="E13" s="13" t="e">
        <f>'A1'!#REF!</f>
        <v>#REF!</v>
      </c>
      <c r="F13" s="14"/>
      <c r="G13" s="14"/>
    </row>
    <row r="14" spans="1:4" s="10" customFormat="1" ht="15.75">
      <c r="A14" s="11"/>
      <c r="B14" s="16" t="s">
        <v>15</v>
      </c>
      <c r="C14" s="16"/>
      <c r="D14" s="44">
        <f>SUM(D3:D13)/COUNTIF(C3:C13,"&lt;&gt;0")</f>
        <v>0</v>
      </c>
    </row>
    <row r="15" spans="1:5" s="10" customFormat="1" ht="15.75">
      <c r="A15" s="11"/>
      <c r="B15" s="99"/>
      <c r="C15" s="99"/>
      <c r="D15" s="99"/>
      <c r="E15" s="17"/>
    </row>
    <row r="16" spans="1:5" s="10" customFormat="1" ht="15.75">
      <c r="A16" s="11"/>
      <c r="B16" s="7"/>
      <c r="C16" s="7"/>
      <c r="D16" s="7"/>
      <c r="E16" s="18"/>
    </row>
  </sheetData>
  <sheetProtection/>
  <mergeCells count="1">
    <mergeCell ref="B15:D15"/>
  </mergeCells>
  <printOptions/>
  <pageMargins left="0.75" right="0.75" top="1" bottom="1" header="0.5" footer="0.5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view="pageBreakPreview" zoomScale="75" zoomScaleNormal="80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6" sqref="B26"/>
    </sheetView>
  </sheetViews>
  <sheetFormatPr defaultColWidth="9.140625" defaultRowHeight="12.75" outlineLevelCol="1"/>
  <cols>
    <col min="1" max="1" width="7.00390625" style="34" customWidth="1"/>
    <col min="2" max="2" width="88.7109375" style="34" customWidth="1"/>
    <col min="3" max="3" width="4.8515625" style="34" customWidth="1"/>
    <col min="4" max="4" width="7.7109375" style="34" customWidth="1"/>
    <col min="5" max="5" width="10.140625" style="34" customWidth="1"/>
    <col min="6" max="6" width="12.7109375" style="34" customWidth="1" outlineLevel="1"/>
    <col min="7" max="7" width="7.00390625" style="34" customWidth="1"/>
    <col min="8" max="8" width="60.8515625" style="34" customWidth="1"/>
    <col min="9" max="16384" width="9.140625" style="30" customWidth="1"/>
  </cols>
  <sheetData>
    <row r="1" ht="12.75">
      <c r="C1" s="34" t="s">
        <v>0</v>
      </c>
    </row>
    <row r="2" spans="1:8" ht="12.75" customHeight="1">
      <c r="A2" s="100" t="s">
        <v>249</v>
      </c>
      <c r="B2" s="101"/>
      <c r="C2" s="101"/>
      <c r="D2" s="101"/>
      <c r="E2" s="101"/>
      <c r="F2" s="101"/>
      <c r="G2" s="101"/>
      <c r="H2" s="102"/>
    </row>
    <row r="3" spans="1:8" ht="12.75">
      <c r="A3" s="103"/>
      <c r="B3" s="104"/>
      <c r="C3" s="104"/>
      <c r="D3" s="104"/>
      <c r="E3" s="104"/>
      <c r="F3" s="104"/>
      <c r="G3" s="104"/>
      <c r="H3" s="105"/>
    </row>
    <row r="4" spans="1:8" ht="12.75">
      <c r="A4" s="103"/>
      <c r="B4" s="104"/>
      <c r="C4" s="104"/>
      <c r="D4" s="104"/>
      <c r="E4" s="104"/>
      <c r="F4" s="104"/>
      <c r="G4" s="104"/>
      <c r="H4" s="105"/>
    </row>
    <row r="5" spans="1:8" ht="12.75">
      <c r="A5" s="106"/>
      <c r="B5" s="107"/>
      <c r="C5" s="107"/>
      <c r="D5" s="107"/>
      <c r="E5" s="107"/>
      <c r="F5" s="107"/>
      <c r="G5" s="107"/>
      <c r="H5" s="108"/>
    </row>
    <row r="6" spans="1:8" ht="12.75">
      <c r="A6" s="80"/>
      <c r="B6" s="80"/>
      <c r="C6" s="80"/>
      <c r="D6" s="80"/>
      <c r="E6" s="80"/>
      <c r="F6" s="80"/>
      <c r="G6" s="80"/>
      <c r="H6" s="80"/>
    </row>
    <row r="7" spans="1:8" ht="12.75">
      <c r="A7" s="80"/>
      <c r="B7" s="80"/>
      <c r="C7" s="80"/>
      <c r="D7" s="80"/>
      <c r="E7" s="80"/>
      <c r="F7" s="80"/>
      <c r="G7" s="80"/>
      <c r="H7" s="80"/>
    </row>
    <row r="8" spans="1:8" s="22" customFormat="1" ht="26.25">
      <c r="A8" s="36" t="s">
        <v>248</v>
      </c>
      <c r="B8" s="35"/>
      <c r="C8" s="20"/>
      <c r="D8" s="20"/>
      <c r="E8" s="20"/>
      <c r="F8" s="20"/>
      <c r="G8" s="20"/>
      <c r="H8" s="21"/>
    </row>
    <row r="9" spans="1:8" s="25" customFormat="1" ht="20.25">
      <c r="A9" s="69" t="s">
        <v>226</v>
      </c>
      <c r="C9" s="23"/>
      <c r="D9" s="23"/>
      <c r="E9" s="23"/>
      <c r="F9" s="23"/>
      <c r="G9" s="23"/>
      <c r="H9" s="24"/>
    </row>
    <row r="10" spans="1:8" s="25" customFormat="1" ht="20.25">
      <c r="A10" s="69"/>
      <c r="B10" s="96"/>
      <c r="C10" s="23"/>
      <c r="D10" s="23"/>
      <c r="E10" s="23"/>
      <c r="F10" s="23"/>
      <c r="G10" s="23"/>
      <c r="H10" s="24"/>
    </row>
    <row r="11" spans="1:8" s="25" customFormat="1" ht="20.25">
      <c r="A11" s="37" t="s">
        <v>227</v>
      </c>
      <c r="B11" s="68"/>
      <c r="C11" s="23"/>
      <c r="D11" s="23"/>
      <c r="E11" s="23"/>
      <c r="F11" s="23"/>
      <c r="G11" s="23"/>
      <c r="H11" s="24"/>
    </row>
    <row r="12" spans="1:8" s="84" customFormat="1" ht="30">
      <c r="A12" s="82" t="s">
        <v>4</v>
      </c>
      <c r="B12" s="83" t="s">
        <v>171</v>
      </c>
      <c r="C12" s="82" t="s">
        <v>0</v>
      </c>
      <c r="D12" s="82" t="s">
        <v>2</v>
      </c>
      <c r="E12" s="82" t="s">
        <v>167</v>
      </c>
      <c r="F12" s="82" t="s">
        <v>16</v>
      </c>
      <c r="G12" s="82" t="s">
        <v>1</v>
      </c>
      <c r="H12" s="82" t="s">
        <v>18</v>
      </c>
    </row>
    <row r="13" spans="1:8" ht="14.25">
      <c r="A13" s="26" t="s">
        <v>19</v>
      </c>
      <c r="B13" s="5" t="s">
        <v>172</v>
      </c>
      <c r="C13" s="89"/>
      <c r="D13" s="89"/>
      <c r="E13" s="27">
        <v>10</v>
      </c>
      <c r="F13" s="27">
        <f aca="true" t="shared" si="0" ref="F13:F19">IF(C13=C$1,0,E13)</f>
        <v>10</v>
      </c>
      <c r="G13" s="28">
        <f aca="true" t="shared" si="1" ref="G13:G19">IF(F13=0,0,D13/F13)</f>
        <v>0</v>
      </c>
      <c r="H13" s="29"/>
    </row>
    <row r="14" spans="1:8" ht="14.25">
      <c r="A14" s="26" t="s">
        <v>20</v>
      </c>
      <c r="B14" s="5" t="s">
        <v>228</v>
      </c>
      <c r="C14" s="89"/>
      <c r="D14" s="89"/>
      <c r="E14" s="27">
        <v>10</v>
      </c>
      <c r="F14" s="27">
        <f t="shared" si="0"/>
        <v>10</v>
      </c>
      <c r="G14" s="28">
        <f t="shared" si="1"/>
        <v>0</v>
      </c>
      <c r="H14" s="29"/>
    </row>
    <row r="15" spans="1:8" ht="14.25">
      <c r="A15" s="26" t="s">
        <v>21</v>
      </c>
      <c r="B15" s="5" t="s">
        <v>173</v>
      </c>
      <c r="C15" s="89"/>
      <c r="D15" s="89"/>
      <c r="E15" s="27">
        <v>10</v>
      </c>
      <c r="F15" s="27">
        <f t="shared" si="0"/>
        <v>10</v>
      </c>
      <c r="G15" s="28">
        <f t="shared" si="1"/>
        <v>0</v>
      </c>
      <c r="H15" s="29"/>
    </row>
    <row r="16" spans="1:8" ht="14.25">
      <c r="A16" s="26" t="s">
        <v>22</v>
      </c>
      <c r="B16" s="5" t="s">
        <v>174</v>
      </c>
      <c r="C16" s="89"/>
      <c r="D16" s="89"/>
      <c r="E16" s="27">
        <v>10</v>
      </c>
      <c r="F16" s="27">
        <f t="shared" si="0"/>
        <v>10</v>
      </c>
      <c r="G16" s="28">
        <f t="shared" si="1"/>
        <v>0</v>
      </c>
      <c r="H16" s="5"/>
    </row>
    <row r="17" spans="1:8" ht="14.25">
      <c r="A17" s="26" t="s">
        <v>23</v>
      </c>
      <c r="B17" s="5" t="s">
        <v>229</v>
      </c>
      <c r="C17" s="89"/>
      <c r="D17" s="89"/>
      <c r="E17" s="27">
        <v>5</v>
      </c>
      <c r="F17" s="27">
        <f t="shared" si="0"/>
        <v>5</v>
      </c>
      <c r="G17" s="28">
        <f t="shared" si="1"/>
        <v>0</v>
      </c>
      <c r="H17" s="29"/>
    </row>
    <row r="18" spans="1:8" ht="14.25">
      <c r="A18" s="26" t="s">
        <v>24</v>
      </c>
      <c r="B18" s="5" t="s">
        <v>220</v>
      </c>
      <c r="C18" s="89"/>
      <c r="D18" s="89"/>
      <c r="E18" s="27">
        <v>10</v>
      </c>
      <c r="F18" s="27">
        <f t="shared" si="0"/>
        <v>10</v>
      </c>
      <c r="G18" s="28">
        <f t="shared" si="1"/>
        <v>0</v>
      </c>
      <c r="H18" s="29"/>
    </row>
    <row r="19" spans="1:8" ht="14.25">
      <c r="A19" s="26" t="s">
        <v>25</v>
      </c>
      <c r="B19" s="5" t="s">
        <v>175</v>
      </c>
      <c r="C19" s="89"/>
      <c r="D19" s="89"/>
      <c r="E19" s="27">
        <v>10</v>
      </c>
      <c r="F19" s="27">
        <f t="shared" si="0"/>
        <v>10</v>
      </c>
      <c r="G19" s="28">
        <f t="shared" si="1"/>
        <v>0</v>
      </c>
      <c r="H19" s="5"/>
    </row>
    <row r="20" spans="1:8" s="87" customFormat="1" ht="15" customHeight="1">
      <c r="A20" s="85"/>
      <c r="B20" s="85" t="s">
        <v>17</v>
      </c>
      <c r="C20" s="82"/>
      <c r="D20" s="82">
        <f>SUM(D13:D19)-SUMIF(C13:C19,"X",D13:D19)</f>
        <v>0</v>
      </c>
      <c r="E20" s="82">
        <f>SUM(E13:E19)</f>
        <v>65</v>
      </c>
      <c r="F20" s="82">
        <f>SUM(F13:F19)</f>
        <v>65</v>
      </c>
      <c r="G20" s="86">
        <f>IF(F20=0,0,D20/F20)</f>
        <v>0</v>
      </c>
      <c r="H20" s="81"/>
    </row>
    <row r="21" spans="1:11" ht="19.5" customHeight="1">
      <c r="A21" s="38"/>
      <c r="B21" s="43"/>
      <c r="C21" s="40"/>
      <c r="D21" s="40"/>
      <c r="E21" s="41"/>
      <c r="F21" s="41"/>
      <c r="G21" s="42"/>
      <c r="H21" s="38"/>
      <c r="K21" s="90"/>
    </row>
    <row r="22" spans="1:8" s="84" customFormat="1" ht="30">
      <c r="A22" s="82" t="s">
        <v>5</v>
      </c>
      <c r="B22" s="83" t="s">
        <v>176</v>
      </c>
      <c r="C22" s="82" t="s">
        <v>0</v>
      </c>
      <c r="D22" s="82" t="s">
        <v>2</v>
      </c>
      <c r="E22" s="82" t="s">
        <v>167</v>
      </c>
      <c r="F22" s="82" t="s">
        <v>16</v>
      </c>
      <c r="G22" s="82" t="s">
        <v>1</v>
      </c>
      <c r="H22" s="82" t="s">
        <v>18</v>
      </c>
    </row>
    <row r="23" spans="1:8" ht="14.25">
      <c r="A23" s="26" t="s">
        <v>19</v>
      </c>
      <c r="B23" s="54" t="s">
        <v>177</v>
      </c>
      <c r="C23" s="89"/>
      <c r="D23" s="89"/>
      <c r="E23" s="27">
        <v>10</v>
      </c>
      <c r="F23" s="27">
        <f aca="true" t="shared" si="2" ref="F23:F29">IF(C23=C$1,0,E23)</f>
        <v>10</v>
      </c>
      <c r="G23" s="28">
        <f>IF(F23=0,0,D23/F23)</f>
        <v>0</v>
      </c>
      <c r="H23" s="5"/>
    </row>
    <row r="24" spans="1:8" ht="14.25">
      <c r="A24" s="26" t="s">
        <v>20</v>
      </c>
      <c r="B24" s="55" t="s">
        <v>178</v>
      </c>
      <c r="C24" s="89"/>
      <c r="D24" s="89"/>
      <c r="E24" s="27">
        <v>10</v>
      </c>
      <c r="F24" s="27">
        <f t="shared" si="2"/>
        <v>10</v>
      </c>
      <c r="G24" s="28">
        <f aca="true" t="shared" si="3" ref="G24:G29">IF(F24=0,0,D24/F24)</f>
        <v>0</v>
      </c>
      <c r="H24" s="5"/>
    </row>
    <row r="25" spans="1:8" ht="14.25">
      <c r="A25" s="26" t="s">
        <v>21</v>
      </c>
      <c r="B25" s="54" t="s">
        <v>179</v>
      </c>
      <c r="C25" s="89"/>
      <c r="D25" s="89"/>
      <c r="E25" s="27">
        <v>10</v>
      </c>
      <c r="F25" s="27">
        <f t="shared" si="2"/>
        <v>10</v>
      </c>
      <c r="G25" s="28">
        <f t="shared" si="3"/>
        <v>0</v>
      </c>
      <c r="H25" s="5"/>
    </row>
    <row r="26" spans="1:8" ht="14.25">
      <c r="A26" s="26" t="s">
        <v>22</v>
      </c>
      <c r="B26" s="55" t="s">
        <v>230</v>
      </c>
      <c r="C26" s="89"/>
      <c r="D26" s="89"/>
      <c r="E26" s="27">
        <v>10</v>
      </c>
      <c r="F26" s="27">
        <f t="shared" si="2"/>
        <v>10</v>
      </c>
      <c r="G26" s="28">
        <f t="shared" si="3"/>
        <v>0</v>
      </c>
      <c r="H26" s="5"/>
    </row>
    <row r="27" spans="1:8" ht="14.25">
      <c r="A27" s="26" t="s">
        <v>23</v>
      </c>
      <c r="B27" s="56" t="s">
        <v>180</v>
      </c>
      <c r="C27" s="89"/>
      <c r="D27" s="89"/>
      <c r="E27" s="27">
        <v>10</v>
      </c>
      <c r="F27" s="27">
        <f t="shared" si="2"/>
        <v>10</v>
      </c>
      <c r="G27" s="28">
        <f t="shared" si="3"/>
        <v>0</v>
      </c>
      <c r="H27" s="5"/>
    </row>
    <row r="28" spans="1:8" ht="14.25">
      <c r="A28" s="26" t="s">
        <v>24</v>
      </c>
      <c r="B28" s="54" t="s">
        <v>181</v>
      </c>
      <c r="C28" s="89"/>
      <c r="D28" s="89"/>
      <c r="E28" s="27">
        <v>10</v>
      </c>
      <c r="F28" s="27">
        <f t="shared" si="2"/>
        <v>10</v>
      </c>
      <c r="G28" s="28">
        <f t="shared" si="3"/>
        <v>0</v>
      </c>
      <c r="H28" s="5"/>
    </row>
    <row r="29" spans="1:8" ht="14.25">
      <c r="A29" s="26" t="s">
        <v>25</v>
      </c>
      <c r="B29" s="57" t="s">
        <v>182</v>
      </c>
      <c r="C29" s="89"/>
      <c r="D29" s="89"/>
      <c r="E29" s="27">
        <v>10</v>
      </c>
      <c r="F29" s="27">
        <f t="shared" si="2"/>
        <v>10</v>
      </c>
      <c r="G29" s="28">
        <f t="shared" si="3"/>
        <v>0</v>
      </c>
      <c r="H29" s="5"/>
    </row>
    <row r="30" spans="1:8" s="87" customFormat="1" ht="15" customHeight="1">
      <c r="A30" s="85"/>
      <c r="B30" s="85" t="s">
        <v>17</v>
      </c>
      <c r="C30" s="82"/>
      <c r="D30" s="82">
        <f>SUM(D23:D29)-SUMIF(C23:C29,"X",D23:D29)</f>
        <v>0</v>
      </c>
      <c r="E30" s="82">
        <f>SUM(E23:E29)</f>
        <v>70</v>
      </c>
      <c r="F30" s="82">
        <f>SUM(F23:F29)</f>
        <v>70</v>
      </c>
      <c r="G30" s="86">
        <f>IF(F30=0,0,D30/F30)</f>
        <v>0</v>
      </c>
      <c r="H30" s="81"/>
    </row>
    <row r="31" spans="1:8" ht="19.5" customHeight="1">
      <c r="A31" s="38"/>
      <c r="B31" s="39"/>
      <c r="C31" s="40"/>
      <c r="D31" s="40"/>
      <c r="E31" s="41"/>
      <c r="F31" s="41"/>
      <c r="G31" s="42"/>
      <c r="H31" s="38"/>
    </row>
    <row r="32" spans="1:8" s="84" customFormat="1" ht="30">
      <c r="A32" s="82" t="s">
        <v>6</v>
      </c>
      <c r="B32" s="88" t="s">
        <v>183</v>
      </c>
      <c r="C32" s="82" t="s">
        <v>0</v>
      </c>
      <c r="D32" s="82" t="s">
        <v>2</v>
      </c>
      <c r="E32" s="82" t="s">
        <v>167</v>
      </c>
      <c r="F32" s="82" t="s">
        <v>16</v>
      </c>
      <c r="G32" s="82" t="s">
        <v>1</v>
      </c>
      <c r="H32" s="82" t="s">
        <v>18</v>
      </c>
    </row>
    <row r="33" spans="1:8" ht="14.25">
      <c r="A33" s="26" t="s">
        <v>19</v>
      </c>
      <c r="B33" s="58" t="s">
        <v>184</v>
      </c>
      <c r="C33" s="89"/>
      <c r="D33" s="89"/>
      <c r="E33" s="27">
        <v>5</v>
      </c>
      <c r="F33" s="27">
        <f>IF(C33=C$1,0,E33)</f>
        <v>5</v>
      </c>
      <c r="G33" s="28">
        <f>IF(F33=0,0,D33/F33)</f>
        <v>0</v>
      </c>
      <c r="H33" s="5"/>
    </row>
    <row r="34" spans="1:8" ht="14.25">
      <c r="A34" s="26" t="s">
        <v>20</v>
      </c>
      <c r="B34" s="58" t="s">
        <v>185</v>
      </c>
      <c r="C34" s="89"/>
      <c r="D34" s="89"/>
      <c r="E34" s="27">
        <v>5</v>
      </c>
      <c r="F34" s="27">
        <f>IF(C34=C$1,0,E34)</f>
        <v>5</v>
      </c>
      <c r="G34" s="28">
        <f>IF(F34=0,0,D34/F34)</f>
        <v>0</v>
      </c>
      <c r="H34" s="5"/>
    </row>
    <row r="35" spans="1:8" ht="14.25">
      <c r="A35" s="26" t="s">
        <v>21</v>
      </c>
      <c r="B35" s="60" t="s">
        <v>186</v>
      </c>
      <c r="C35" s="89"/>
      <c r="D35" s="89"/>
      <c r="E35" s="27">
        <v>5</v>
      </c>
      <c r="F35" s="27">
        <f>IF(C35=C$1,0,E35)</f>
        <v>5</v>
      </c>
      <c r="G35" s="28">
        <f>IF(F35=0,0,D35/F35)</f>
        <v>0</v>
      </c>
      <c r="H35" s="5"/>
    </row>
    <row r="36" spans="1:8" ht="14.25">
      <c r="A36" s="26" t="s">
        <v>22</v>
      </c>
      <c r="B36" s="59" t="s">
        <v>187</v>
      </c>
      <c r="C36" s="89"/>
      <c r="D36" s="89"/>
      <c r="E36" s="27">
        <v>5</v>
      </c>
      <c r="F36" s="27">
        <f>IF(C36=C$1,0,E36)</f>
        <v>5</v>
      </c>
      <c r="G36" s="28">
        <f>IF(F36=0,0,D36/F36)</f>
        <v>0</v>
      </c>
      <c r="H36" s="5"/>
    </row>
    <row r="37" spans="1:8" s="87" customFormat="1" ht="15" customHeight="1">
      <c r="A37" s="85"/>
      <c r="B37" s="85" t="s">
        <v>17</v>
      </c>
      <c r="C37" s="82"/>
      <c r="D37" s="82">
        <f>SUM(D33:D36)-SUMIF(C33:C36,"X",D33:D36)</f>
        <v>0</v>
      </c>
      <c r="E37" s="82">
        <f>SUM(E33:E36)</f>
        <v>20</v>
      </c>
      <c r="F37" s="82">
        <f>SUM(F33:F36)</f>
        <v>20</v>
      </c>
      <c r="G37" s="86">
        <f>IF(F37=0,0,D37/F37)</f>
        <v>0</v>
      </c>
      <c r="H37" s="81"/>
    </row>
    <row r="38" spans="1:8" ht="19.5" customHeight="1">
      <c r="A38" s="38"/>
      <c r="B38" s="43"/>
      <c r="C38" s="40"/>
      <c r="D38" s="40"/>
      <c r="E38" s="41"/>
      <c r="F38" s="41"/>
      <c r="G38" s="42"/>
      <c r="H38" s="38"/>
    </row>
    <row r="39" spans="1:8" s="84" customFormat="1" ht="30">
      <c r="A39" s="82" t="s">
        <v>7</v>
      </c>
      <c r="B39" s="83" t="s">
        <v>188</v>
      </c>
      <c r="C39" s="82" t="s">
        <v>0</v>
      </c>
      <c r="D39" s="82" t="s">
        <v>2</v>
      </c>
      <c r="E39" s="82" t="s">
        <v>167</v>
      </c>
      <c r="F39" s="82" t="s">
        <v>16</v>
      </c>
      <c r="G39" s="82" t="s">
        <v>1</v>
      </c>
      <c r="H39" s="82" t="s">
        <v>18</v>
      </c>
    </row>
    <row r="40" spans="1:8" ht="14.25">
      <c r="A40" s="26" t="s">
        <v>19</v>
      </c>
      <c r="B40" s="61" t="s">
        <v>189</v>
      </c>
      <c r="C40" s="91"/>
      <c r="D40" s="91"/>
      <c r="E40" s="32">
        <v>5</v>
      </c>
      <c r="F40" s="27">
        <f>IF(C40=C$1,0,E40)</f>
        <v>5</v>
      </c>
      <c r="G40" s="33">
        <f>IF(F40=0,0,D40/F40)</f>
        <v>0</v>
      </c>
      <c r="H40" s="5"/>
    </row>
    <row r="41" spans="1:8" ht="14.25">
      <c r="A41" s="26" t="s">
        <v>20</v>
      </c>
      <c r="B41" s="58" t="s">
        <v>190</v>
      </c>
      <c r="C41" s="91"/>
      <c r="D41" s="91"/>
      <c r="E41" s="32">
        <v>5</v>
      </c>
      <c r="F41" s="27">
        <f>IF(C41=C$1,0,E41)</f>
        <v>5</v>
      </c>
      <c r="G41" s="33">
        <f>IF(F41=0,0,D41/F41)</f>
        <v>0</v>
      </c>
      <c r="H41" s="5"/>
    </row>
    <row r="42" spans="1:8" ht="14.25">
      <c r="A42" s="26" t="s">
        <v>21</v>
      </c>
      <c r="B42" s="58" t="s">
        <v>191</v>
      </c>
      <c r="C42" s="91"/>
      <c r="D42" s="91"/>
      <c r="E42" s="32">
        <v>5</v>
      </c>
      <c r="F42" s="27">
        <f>IF(C42=C$1,0,E42)</f>
        <v>5</v>
      </c>
      <c r="G42" s="33">
        <f>IF(F42=0,0,D42/F42)</f>
        <v>0</v>
      </c>
      <c r="H42" s="5"/>
    </row>
    <row r="43" spans="1:8" s="87" customFormat="1" ht="15" customHeight="1">
      <c r="A43" s="85"/>
      <c r="B43" s="85" t="s">
        <v>17</v>
      </c>
      <c r="C43" s="82"/>
      <c r="D43" s="82">
        <f>SUM(D40:D42)-SUMIF(C40:C42,"X",D40:D42)</f>
        <v>0</v>
      </c>
      <c r="E43" s="82">
        <f>SUM(E40:E42)</f>
        <v>15</v>
      </c>
      <c r="F43" s="82">
        <f>SUM(F40:F42)</f>
        <v>15</v>
      </c>
      <c r="G43" s="86">
        <f>IF(F43=0,0,D43/F43)</f>
        <v>0</v>
      </c>
      <c r="H43" s="81"/>
    </row>
    <row r="44" spans="1:8" ht="19.5" customHeight="1">
      <c r="A44" s="38"/>
      <c r="B44" s="39"/>
      <c r="C44" s="40"/>
      <c r="D44" s="40"/>
      <c r="E44" s="41"/>
      <c r="F44" s="41"/>
      <c r="G44" s="42"/>
      <c r="H44" s="38"/>
    </row>
    <row r="45" spans="1:8" s="84" customFormat="1" ht="30">
      <c r="A45" s="82" t="s">
        <v>8</v>
      </c>
      <c r="B45" s="88" t="s">
        <v>192</v>
      </c>
      <c r="C45" s="82" t="s">
        <v>0</v>
      </c>
      <c r="D45" s="82" t="s">
        <v>2</v>
      </c>
      <c r="E45" s="82" t="s">
        <v>167</v>
      </c>
      <c r="F45" s="82" t="s">
        <v>16</v>
      </c>
      <c r="G45" s="82" t="s">
        <v>1</v>
      </c>
      <c r="H45" s="82" t="s">
        <v>18</v>
      </c>
    </row>
    <row r="46" spans="1:8" ht="14.25">
      <c r="A46" s="26" t="s">
        <v>19</v>
      </c>
      <c r="B46" s="58" t="s">
        <v>231</v>
      </c>
      <c r="C46" s="91"/>
      <c r="D46" s="91"/>
      <c r="E46" s="32">
        <v>10</v>
      </c>
      <c r="F46" s="27">
        <f aca="true" t="shared" si="4" ref="F46:F51">IF(C46=C$1,0,E46)</f>
        <v>10</v>
      </c>
      <c r="G46" s="33">
        <f aca="true" t="shared" si="5" ref="G46:G51">IF(F46=0,0,D46/F46)</f>
        <v>0</v>
      </c>
      <c r="H46" s="5"/>
    </row>
    <row r="47" spans="1:8" ht="14.25">
      <c r="A47" s="26" t="s">
        <v>20</v>
      </c>
      <c r="B47" s="58" t="s">
        <v>232</v>
      </c>
      <c r="C47" s="91"/>
      <c r="D47" s="91"/>
      <c r="E47" s="32">
        <v>10</v>
      </c>
      <c r="F47" s="27">
        <f t="shared" si="4"/>
        <v>10</v>
      </c>
      <c r="G47" s="33">
        <f t="shared" si="5"/>
        <v>0</v>
      </c>
      <c r="H47" s="5"/>
    </row>
    <row r="48" spans="1:8" ht="14.25">
      <c r="A48" s="26" t="s">
        <v>21</v>
      </c>
      <c r="B48" s="58" t="s">
        <v>233</v>
      </c>
      <c r="C48" s="91"/>
      <c r="D48" s="91"/>
      <c r="E48" s="32">
        <v>5</v>
      </c>
      <c r="F48" s="27">
        <f t="shared" si="4"/>
        <v>5</v>
      </c>
      <c r="G48" s="33">
        <f t="shared" si="5"/>
        <v>0</v>
      </c>
      <c r="H48" s="5"/>
    </row>
    <row r="49" spans="1:8" ht="14.25">
      <c r="A49" s="26" t="s">
        <v>22</v>
      </c>
      <c r="B49" s="58" t="s">
        <v>193</v>
      </c>
      <c r="C49" s="91"/>
      <c r="D49" s="91"/>
      <c r="E49" s="32">
        <v>10</v>
      </c>
      <c r="F49" s="27">
        <f t="shared" si="4"/>
        <v>10</v>
      </c>
      <c r="G49" s="33">
        <f t="shared" si="5"/>
        <v>0</v>
      </c>
      <c r="H49" s="5"/>
    </row>
    <row r="50" spans="1:8" ht="14.25">
      <c r="A50" s="26" t="s">
        <v>23</v>
      </c>
      <c r="B50" s="58" t="s">
        <v>234</v>
      </c>
      <c r="C50" s="91"/>
      <c r="D50" s="91"/>
      <c r="E50" s="32">
        <v>10</v>
      </c>
      <c r="F50" s="27">
        <f t="shared" si="4"/>
        <v>10</v>
      </c>
      <c r="G50" s="33">
        <f t="shared" si="5"/>
        <v>0</v>
      </c>
      <c r="H50" s="5"/>
    </row>
    <row r="51" spans="1:8" ht="14.25">
      <c r="A51" s="26" t="s">
        <v>24</v>
      </c>
      <c r="B51" s="62" t="s">
        <v>194</v>
      </c>
      <c r="C51" s="91"/>
      <c r="D51" s="91"/>
      <c r="E51" s="32">
        <v>10</v>
      </c>
      <c r="F51" s="27">
        <f t="shared" si="4"/>
        <v>10</v>
      </c>
      <c r="G51" s="33">
        <f t="shared" si="5"/>
        <v>0</v>
      </c>
      <c r="H51" s="5"/>
    </row>
    <row r="52" spans="1:8" s="87" customFormat="1" ht="15" customHeight="1">
      <c r="A52" s="85"/>
      <c r="B52" s="85" t="s">
        <v>17</v>
      </c>
      <c r="C52" s="82"/>
      <c r="D52" s="82">
        <f>SUM(D46:D51)-SUMIF(C46:C51,"X",D46:D51)</f>
        <v>0</v>
      </c>
      <c r="E52" s="82">
        <f>SUM(E46:E51)</f>
        <v>55</v>
      </c>
      <c r="F52" s="82">
        <f>SUM(F46:F51)</f>
        <v>55</v>
      </c>
      <c r="G52" s="86">
        <f>IF(F52=0,0,D52/F52)</f>
        <v>0</v>
      </c>
      <c r="H52" s="81"/>
    </row>
    <row r="53" spans="1:8" ht="19.5" customHeight="1">
      <c r="A53" s="38"/>
      <c r="B53" s="43"/>
      <c r="C53" s="40"/>
      <c r="D53" s="40"/>
      <c r="E53" s="41"/>
      <c r="F53" s="41"/>
      <c r="G53" s="42"/>
      <c r="H53" s="38"/>
    </row>
    <row r="54" spans="1:8" s="84" customFormat="1" ht="30">
      <c r="A54" s="82" t="s">
        <v>9</v>
      </c>
      <c r="B54" s="83" t="s">
        <v>195</v>
      </c>
      <c r="C54" s="82" t="s">
        <v>0</v>
      </c>
      <c r="D54" s="82" t="s">
        <v>2</v>
      </c>
      <c r="E54" s="82" t="s">
        <v>167</v>
      </c>
      <c r="F54" s="82" t="s">
        <v>16</v>
      </c>
      <c r="G54" s="82" t="s">
        <v>1</v>
      </c>
      <c r="H54" s="82" t="s">
        <v>18</v>
      </c>
    </row>
    <row r="55" spans="1:8" ht="14.25">
      <c r="A55" s="26" t="s">
        <v>19</v>
      </c>
      <c r="B55" s="58" t="s">
        <v>221</v>
      </c>
      <c r="C55" s="91"/>
      <c r="D55" s="91"/>
      <c r="E55" s="32">
        <v>10</v>
      </c>
      <c r="F55" s="27">
        <f>IF(C55=C$1,0,E55)</f>
        <v>10</v>
      </c>
      <c r="G55" s="33">
        <f aca="true" t="shared" si="6" ref="G55:G60">IF(F55=0,0,D55/F55)</f>
        <v>0</v>
      </c>
      <c r="H55" s="5"/>
    </row>
    <row r="56" spans="1:8" ht="14.25">
      <c r="A56" s="26" t="s">
        <v>20</v>
      </c>
      <c r="B56" s="56" t="s">
        <v>180</v>
      </c>
      <c r="C56" s="91"/>
      <c r="D56" s="91"/>
      <c r="E56" s="32">
        <v>10</v>
      </c>
      <c r="F56" s="27">
        <f>IF(C56=C$1,0,E56)</f>
        <v>10</v>
      </c>
      <c r="G56" s="33">
        <f t="shared" si="6"/>
        <v>0</v>
      </c>
      <c r="H56" s="5"/>
    </row>
    <row r="57" spans="1:10" ht="14.25">
      <c r="A57" s="26" t="s">
        <v>21</v>
      </c>
      <c r="B57" s="55" t="s">
        <v>196</v>
      </c>
      <c r="C57" s="91"/>
      <c r="D57" s="91"/>
      <c r="E57" s="32">
        <v>10</v>
      </c>
      <c r="F57" s="27">
        <f>IF(C57=C$1,0,E57)</f>
        <v>10</v>
      </c>
      <c r="G57" s="33">
        <f t="shared" si="6"/>
        <v>0</v>
      </c>
      <c r="H57" s="5"/>
      <c r="J57" s="71"/>
    </row>
    <row r="58" spans="1:10" ht="14.25">
      <c r="A58" s="26" t="s">
        <v>22</v>
      </c>
      <c r="B58" s="55" t="s">
        <v>235</v>
      </c>
      <c r="C58" s="91"/>
      <c r="D58" s="91"/>
      <c r="E58" s="32">
        <v>10</v>
      </c>
      <c r="F58" s="27">
        <f>IF(C58=C$1,0,E58)</f>
        <v>10</v>
      </c>
      <c r="G58" s="33">
        <f t="shared" si="6"/>
        <v>0</v>
      </c>
      <c r="H58" s="5"/>
      <c r="J58" s="71"/>
    </row>
    <row r="59" spans="1:8" ht="14.25">
      <c r="A59" s="26" t="s">
        <v>23</v>
      </c>
      <c r="B59" s="55" t="s">
        <v>236</v>
      </c>
      <c r="C59" s="91"/>
      <c r="D59" s="91"/>
      <c r="E59" s="32">
        <v>10</v>
      </c>
      <c r="F59" s="27">
        <f>IF(C59=C$1,0,E59)</f>
        <v>10</v>
      </c>
      <c r="G59" s="33">
        <f t="shared" si="6"/>
        <v>0</v>
      </c>
      <c r="H59" s="5"/>
    </row>
    <row r="60" spans="1:8" s="87" customFormat="1" ht="15" customHeight="1">
      <c r="A60" s="85"/>
      <c r="B60" s="85" t="s">
        <v>17</v>
      </c>
      <c r="C60" s="82"/>
      <c r="D60" s="82">
        <f>SUM(D55:D59)-SUMIF(C55:C59,"X",D55:D59)</f>
        <v>0</v>
      </c>
      <c r="E60" s="82">
        <f>SUM(E55:E59)</f>
        <v>50</v>
      </c>
      <c r="F60" s="82">
        <f>SUM(F55:F59)</f>
        <v>50</v>
      </c>
      <c r="G60" s="86">
        <f t="shared" si="6"/>
        <v>0</v>
      </c>
      <c r="H60" s="81"/>
    </row>
    <row r="61" spans="1:8" ht="19.5" customHeight="1">
      <c r="A61" s="38"/>
      <c r="B61" s="39"/>
      <c r="C61" s="40"/>
      <c r="D61" s="40"/>
      <c r="E61" s="41"/>
      <c r="F61" s="41"/>
      <c r="G61" s="42"/>
      <c r="H61" s="38"/>
    </row>
    <row r="62" spans="1:8" s="84" customFormat="1" ht="30">
      <c r="A62" s="82" t="s">
        <v>10</v>
      </c>
      <c r="B62" s="88" t="s">
        <v>197</v>
      </c>
      <c r="C62" s="82" t="s">
        <v>0</v>
      </c>
      <c r="D62" s="82" t="s">
        <v>2</v>
      </c>
      <c r="E62" s="82" t="s">
        <v>167</v>
      </c>
      <c r="F62" s="82" t="s">
        <v>16</v>
      </c>
      <c r="G62" s="82" t="s">
        <v>1</v>
      </c>
      <c r="H62" s="82" t="s">
        <v>18</v>
      </c>
    </row>
    <row r="63" spans="1:8" ht="14.25">
      <c r="A63" s="26" t="s">
        <v>19</v>
      </c>
      <c r="B63" s="58" t="s">
        <v>237</v>
      </c>
      <c r="C63" s="89"/>
      <c r="D63" s="89"/>
      <c r="E63" s="27">
        <v>10</v>
      </c>
      <c r="F63" s="27">
        <f>IF(C63=C$1,0,E63)</f>
        <v>10</v>
      </c>
      <c r="G63" s="28">
        <f aca="true" t="shared" si="7" ref="G63:G68">IF(F63=0,0,D63/F63)</f>
        <v>0</v>
      </c>
      <c r="H63" s="5"/>
    </row>
    <row r="64" spans="1:8" ht="14.25">
      <c r="A64" s="26" t="s">
        <v>20</v>
      </c>
      <c r="B64" s="58" t="s">
        <v>198</v>
      </c>
      <c r="C64" s="89"/>
      <c r="D64" s="89"/>
      <c r="E64" s="27">
        <v>10</v>
      </c>
      <c r="F64" s="27">
        <f>IF(C64=C$1,0,E64)</f>
        <v>10</v>
      </c>
      <c r="G64" s="28">
        <f t="shared" si="7"/>
        <v>0</v>
      </c>
      <c r="H64" s="5"/>
    </row>
    <row r="65" spans="1:8" ht="14.25">
      <c r="A65" s="26" t="s">
        <v>21</v>
      </c>
      <c r="B65" s="58" t="s">
        <v>199</v>
      </c>
      <c r="C65" s="89"/>
      <c r="D65" s="89"/>
      <c r="E65" s="27">
        <v>10</v>
      </c>
      <c r="F65" s="27">
        <f>IF(C65=C$1,0,E65)</f>
        <v>10</v>
      </c>
      <c r="G65" s="28">
        <f t="shared" si="7"/>
        <v>0</v>
      </c>
      <c r="H65" s="5"/>
    </row>
    <row r="66" spans="1:8" ht="14.25">
      <c r="A66" s="26" t="s">
        <v>22</v>
      </c>
      <c r="B66" s="58" t="s">
        <v>238</v>
      </c>
      <c r="C66" s="89"/>
      <c r="D66" s="89"/>
      <c r="E66" s="27">
        <v>10</v>
      </c>
      <c r="F66" s="27">
        <f>IF(C66=C$1,0,E66)</f>
        <v>10</v>
      </c>
      <c r="G66" s="28">
        <f t="shared" si="7"/>
        <v>0</v>
      </c>
      <c r="H66" s="5"/>
    </row>
    <row r="67" spans="1:8" ht="14.25">
      <c r="A67" s="26" t="s">
        <v>23</v>
      </c>
      <c r="B67" s="58" t="s">
        <v>200</v>
      </c>
      <c r="C67" s="89"/>
      <c r="D67" s="89"/>
      <c r="E67" s="27">
        <v>10</v>
      </c>
      <c r="F67" s="27">
        <f>IF(C67=C$1,0,E67)</f>
        <v>10</v>
      </c>
      <c r="G67" s="28">
        <f t="shared" si="7"/>
        <v>0</v>
      </c>
      <c r="H67" s="5"/>
    </row>
    <row r="68" spans="1:8" s="87" customFormat="1" ht="15" customHeight="1">
      <c r="A68" s="85"/>
      <c r="B68" s="85" t="s">
        <v>17</v>
      </c>
      <c r="C68" s="82"/>
      <c r="D68" s="82">
        <f>SUM(D63:D67)-SUMIF(C63:C67,"X",D63:D67)</f>
        <v>0</v>
      </c>
      <c r="E68" s="82">
        <f>SUM(E63:E67)</f>
        <v>50</v>
      </c>
      <c r="F68" s="82">
        <f>SUM(F63:F67)</f>
        <v>50</v>
      </c>
      <c r="G68" s="86">
        <f t="shared" si="7"/>
        <v>0</v>
      </c>
      <c r="H68" s="81"/>
    </row>
    <row r="69" spans="1:8" ht="19.5" customHeight="1">
      <c r="A69" s="38"/>
      <c r="B69" s="43"/>
      <c r="C69" s="40"/>
      <c r="D69" s="40"/>
      <c r="E69" s="41"/>
      <c r="F69" s="41"/>
      <c r="G69" s="42"/>
      <c r="H69" s="38"/>
    </row>
    <row r="70" spans="1:8" s="84" customFormat="1" ht="30">
      <c r="A70" s="82" t="s">
        <v>11</v>
      </c>
      <c r="B70" s="83" t="s">
        <v>201</v>
      </c>
      <c r="C70" s="82" t="s">
        <v>0</v>
      </c>
      <c r="D70" s="82" t="s">
        <v>2</v>
      </c>
      <c r="E70" s="82" t="s">
        <v>167</v>
      </c>
      <c r="F70" s="82" t="s">
        <v>16</v>
      </c>
      <c r="G70" s="82" t="s">
        <v>1</v>
      </c>
      <c r="H70" s="82" t="s">
        <v>18</v>
      </c>
    </row>
    <row r="71" spans="1:8" ht="14.25">
      <c r="A71" s="26" t="s">
        <v>19</v>
      </c>
      <c r="B71" s="63" t="s">
        <v>239</v>
      </c>
      <c r="C71" s="89"/>
      <c r="D71" s="89"/>
      <c r="E71" s="27">
        <v>10</v>
      </c>
      <c r="F71" s="27">
        <f aca="true" t="shared" si="8" ref="F71:F79">IF(C71=C$1,0,E71)</f>
        <v>10</v>
      </c>
      <c r="G71" s="28">
        <f aca="true" t="shared" si="9" ref="G71:G79">IF(F71=0,0,D71/F71)</f>
        <v>0</v>
      </c>
      <c r="H71" s="97"/>
    </row>
    <row r="72" spans="1:8" ht="14.25">
      <c r="A72" s="26" t="s">
        <v>20</v>
      </c>
      <c r="B72" s="55" t="s">
        <v>202</v>
      </c>
      <c r="C72" s="89"/>
      <c r="D72" s="89"/>
      <c r="E72" s="27">
        <v>10</v>
      </c>
      <c r="F72" s="27">
        <f t="shared" si="8"/>
        <v>10</v>
      </c>
      <c r="G72" s="28">
        <f t="shared" si="9"/>
        <v>0</v>
      </c>
      <c r="H72" s="97"/>
    </row>
    <row r="73" spans="1:8" ht="14.25">
      <c r="A73" s="26" t="s">
        <v>21</v>
      </c>
      <c r="B73" s="55" t="s">
        <v>240</v>
      </c>
      <c r="C73" s="89"/>
      <c r="D73" s="89"/>
      <c r="E73" s="27">
        <v>10</v>
      </c>
      <c r="F73" s="27">
        <f t="shared" si="8"/>
        <v>10</v>
      </c>
      <c r="G73" s="28">
        <f t="shared" si="9"/>
        <v>0</v>
      </c>
      <c r="H73" s="31"/>
    </row>
    <row r="74" spans="1:8" ht="14.25">
      <c r="A74" s="26" t="s">
        <v>22</v>
      </c>
      <c r="B74" s="56" t="s">
        <v>241</v>
      </c>
      <c r="C74" s="89"/>
      <c r="D74" s="89"/>
      <c r="E74" s="27">
        <v>10</v>
      </c>
      <c r="F74" s="27">
        <f t="shared" si="8"/>
        <v>10</v>
      </c>
      <c r="G74" s="28">
        <f t="shared" si="9"/>
        <v>0</v>
      </c>
      <c r="H74" s="31"/>
    </row>
    <row r="75" spans="1:8" ht="14.25">
      <c r="A75" s="26" t="s">
        <v>23</v>
      </c>
      <c r="B75" s="64" t="s">
        <v>222</v>
      </c>
      <c r="C75" s="89"/>
      <c r="D75" s="89"/>
      <c r="E75" s="27">
        <v>10</v>
      </c>
      <c r="F75" s="27">
        <f t="shared" si="8"/>
        <v>10</v>
      </c>
      <c r="G75" s="28">
        <f t="shared" si="9"/>
        <v>0</v>
      </c>
      <c r="H75" s="31"/>
    </row>
    <row r="76" spans="1:8" ht="15" customHeight="1">
      <c r="A76" s="26" t="s">
        <v>24</v>
      </c>
      <c r="B76" s="65" t="s">
        <v>242</v>
      </c>
      <c r="C76" s="89"/>
      <c r="D76" s="89"/>
      <c r="E76" s="27">
        <v>10</v>
      </c>
      <c r="F76" s="27">
        <f t="shared" si="8"/>
        <v>10</v>
      </c>
      <c r="G76" s="28">
        <f t="shared" si="9"/>
        <v>0</v>
      </c>
      <c r="H76" s="31"/>
    </row>
    <row r="77" spans="1:8" ht="15" customHeight="1">
      <c r="A77" s="26" t="s">
        <v>25</v>
      </c>
      <c r="B77" s="66" t="s">
        <v>243</v>
      </c>
      <c r="C77" s="89"/>
      <c r="D77" s="89"/>
      <c r="E77" s="27">
        <v>10</v>
      </c>
      <c r="F77" s="27">
        <f t="shared" si="8"/>
        <v>10</v>
      </c>
      <c r="G77" s="28">
        <f t="shared" si="9"/>
        <v>0</v>
      </c>
      <c r="H77" s="31"/>
    </row>
    <row r="78" spans="1:8" ht="15" customHeight="1">
      <c r="A78" s="26" t="s">
        <v>26</v>
      </c>
      <c r="B78" s="67" t="s">
        <v>244</v>
      </c>
      <c r="C78" s="89"/>
      <c r="D78" s="89"/>
      <c r="E78" s="27">
        <v>10</v>
      </c>
      <c r="F78" s="27">
        <f t="shared" si="8"/>
        <v>10</v>
      </c>
      <c r="G78" s="28">
        <f t="shared" si="9"/>
        <v>0</v>
      </c>
      <c r="H78" s="31"/>
    </row>
    <row r="79" spans="1:8" ht="14.25">
      <c r="A79" s="70" t="s">
        <v>219</v>
      </c>
      <c r="B79" s="67" t="s">
        <v>245</v>
      </c>
      <c r="C79" s="89"/>
      <c r="D79" s="89"/>
      <c r="E79" s="27">
        <v>10</v>
      </c>
      <c r="F79" s="27">
        <f t="shared" si="8"/>
        <v>10</v>
      </c>
      <c r="G79" s="28">
        <f t="shared" si="9"/>
        <v>0</v>
      </c>
      <c r="H79" s="97"/>
    </row>
    <row r="80" spans="1:8" s="87" customFormat="1" ht="15" customHeight="1">
      <c r="A80" s="85"/>
      <c r="B80" s="85" t="s">
        <v>17</v>
      </c>
      <c r="C80" s="82"/>
      <c r="D80" s="82">
        <f>SUM(D71:D79)-SUMIF(C71:C79,"X",D71:D79)</f>
        <v>0</v>
      </c>
      <c r="E80" s="82">
        <f>SUM(E71:E79)</f>
        <v>90</v>
      </c>
      <c r="F80" s="82">
        <f>SUM(F71:F79)</f>
        <v>90</v>
      </c>
      <c r="G80" s="86">
        <f>IF(F80=0,0,D80/F80)</f>
        <v>0</v>
      </c>
      <c r="H80" s="81"/>
    </row>
    <row r="81" spans="1:8" ht="19.5" customHeight="1">
      <c r="A81" s="38"/>
      <c r="B81" s="39"/>
      <c r="C81" s="40"/>
      <c r="D81" s="40"/>
      <c r="E81" s="41"/>
      <c r="F81" s="41"/>
      <c r="G81" s="42"/>
      <c r="H81" s="38"/>
    </row>
    <row r="82" spans="1:8" s="84" customFormat="1" ht="30">
      <c r="A82" s="82" t="s">
        <v>12</v>
      </c>
      <c r="B82" s="88" t="s">
        <v>203</v>
      </c>
      <c r="C82" s="82" t="s">
        <v>0</v>
      </c>
      <c r="D82" s="82" t="s">
        <v>2</v>
      </c>
      <c r="E82" s="82" t="s">
        <v>167</v>
      </c>
      <c r="F82" s="82" t="s">
        <v>16</v>
      </c>
      <c r="G82" s="82" t="s">
        <v>1</v>
      </c>
      <c r="H82" s="82" t="s">
        <v>18</v>
      </c>
    </row>
    <row r="83" spans="1:8" ht="14.25">
      <c r="A83" s="26" t="s">
        <v>19</v>
      </c>
      <c r="B83" s="58" t="s">
        <v>204</v>
      </c>
      <c r="C83" s="89"/>
      <c r="D83" s="89"/>
      <c r="E83" s="27">
        <v>5</v>
      </c>
      <c r="F83" s="27">
        <f>IF(C83=C$1,0,E83)</f>
        <v>5</v>
      </c>
      <c r="G83" s="28">
        <f aca="true" t="shared" si="10" ref="G83:G88">IF(F83=0,0,D83/F83)</f>
        <v>0</v>
      </c>
      <c r="H83" s="98"/>
    </row>
    <row r="84" spans="1:8" ht="14.25">
      <c r="A84" s="26" t="s">
        <v>20</v>
      </c>
      <c r="B84" s="58" t="s">
        <v>205</v>
      </c>
      <c r="C84" s="89"/>
      <c r="D84" s="89"/>
      <c r="E84" s="27">
        <v>5</v>
      </c>
      <c r="F84" s="27">
        <f>IF(C84=C$1,0,E84)</f>
        <v>5</v>
      </c>
      <c r="G84" s="28">
        <f t="shared" si="10"/>
        <v>0</v>
      </c>
      <c r="H84" s="31"/>
    </row>
    <row r="85" spans="1:8" ht="14.25">
      <c r="A85" s="26" t="s">
        <v>21</v>
      </c>
      <c r="B85" s="58" t="s">
        <v>206</v>
      </c>
      <c r="C85" s="89"/>
      <c r="D85" s="89"/>
      <c r="E85" s="27">
        <v>5</v>
      </c>
      <c r="F85" s="27">
        <f>IF(C85=C$1,0,E85)</f>
        <v>5</v>
      </c>
      <c r="G85" s="28">
        <f t="shared" si="10"/>
        <v>0</v>
      </c>
      <c r="H85" s="5"/>
    </row>
    <row r="86" spans="1:8" ht="14.25">
      <c r="A86" s="26" t="s">
        <v>22</v>
      </c>
      <c r="B86" s="58" t="s">
        <v>207</v>
      </c>
      <c r="C86" s="89"/>
      <c r="D86" s="89"/>
      <c r="E86" s="27">
        <v>5</v>
      </c>
      <c r="F86" s="27">
        <f>IF(C86=C$1,0,E86)</f>
        <v>5</v>
      </c>
      <c r="G86" s="28">
        <f t="shared" si="10"/>
        <v>0</v>
      </c>
      <c r="H86" s="5"/>
    </row>
    <row r="87" spans="1:8" ht="14.25">
      <c r="A87" s="70" t="s">
        <v>23</v>
      </c>
      <c r="B87" s="58" t="s">
        <v>208</v>
      </c>
      <c r="C87" s="89"/>
      <c r="D87" s="89"/>
      <c r="E87" s="27">
        <v>5</v>
      </c>
      <c r="F87" s="27">
        <f>IF(C87=C$1,0,E87)</f>
        <v>5</v>
      </c>
      <c r="G87" s="28">
        <f t="shared" si="10"/>
        <v>0</v>
      </c>
      <c r="H87" s="5"/>
    </row>
    <row r="88" spans="1:8" s="87" customFormat="1" ht="15" customHeight="1">
      <c r="A88" s="85"/>
      <c r="B88" s="85" t="s">
        <v>17</v>
      </c>
      <c r="C88" s="82"/>
      <c r="D88" s="82">
        <f>SUM(D83:D87)-SUMIF(C83:C87,"X",D83:D87)</f>
        <v>0</v>
      </c>
      <c r="E88" s="82">
        <f>SUM(E83:E87)</f>
        <v>25</v>
      </c>
      <c r="F88" s="82">
        <f>SUM(F83:F87)</f>
        <v>25</v>
      </c>
      <c r="G88" s="86">
        <f t="shared" si="10"/>
        <v>0</v>
      </c>
      <c r="H88" s="81"/>
    </row>
    <row r="89" spans="1:8" ht="19.5" customHeight="1">
      <c r="A89" s="38"/>
      <c r="B89" s="43"/>
      <c r="C89" s="40"/>
      <c r="D89" s="40"/>
      <c r="E89" s="41"/>
      <c r="F89" s="41"/>
      <c r="G89" s="42"/>
      <c r="H89" s="38"/>
    </row>
    <row r="90" spans="1:8" s="84" customFormat="1" ht="45">
      <c r="A90" s="82" t="s">
        <v>13</v>
      </c>
      <c r="B90" s="83" t="s">
        <v>209</v>
      </c>
      <c r="C90" s="82" t="s">
        <v>0</v>
      </c>
      <c r="D90" s="82" t="s">
        <v>2</v>
      </c>
      <c r="E90" s="82" t="s">
        <v>168</v>
      </c>
      <c r="F90" s="82" t="s">
        <v>16</v>
      </c>
      <c r="G90" s="82" t="s">
        <v>1</v>
      </c>
      <c r="H90" s="82" t="s">
        <v>18</v>
      </c>
    </row>
    <row r="91" spans="1:8" ht="14.25" customHeight="1">
      <c r="A91" s="26" t="s">
        <v>19</v>
      </c>
      <c r="B91" s="58" t="s">
        <v>223</v>
      </c>
      <c r="C91" s="91"/>
      <c r="D91" s="89"/>
      <c r="E91" s="27">
        <v>10</v>
      </c>
      <c r="F91" s="27">
        <f aca="true" t="shared" si="11" ref="F91:F96">IF(C91=C$1,0,E91)</f>
        <v>10</v>
      </c>
      <c r="G91" s="28">
        <f aca="true" t="shared" si="12" ref="G91:G96">IF(F91=0,0,D91/F91)</f>
        <v>0</v>
      </c>
      <c r="H91" s="5"/>
    </row>
    <row r="92" spans="1:8" ht="14.25" customHeight="1">
      <c r="A92" s="26" t="s">
        <v>20</v>
      </c>
      <c r="B92" s="58" t="s">
        <v>210</v>
      </c>
      <c r="C92" s="91"/>
      <c r="D92" s="89"/>
      <c r="E92" s="27">
        <v>10</v>
      </c>
      <c r="F92" s="27">
        <f t="shared" si="11"/>
        <v>10</v>
      </c>
      <c r="G92" s="28">
        <f t="shared" si="12"/>
        <v>0</v>
      </c>
      <c r="H92" s="5"/>
    </row>
    <row r="93" spans="1:8" ht="14.25" customHeight="1">
      <c r="A93" s="26" t="s">
        <v>21</v>
      </c>
      <c r="B93" s="58" t="s">
        <v>211</v>
      </c>
      <c r="C93" s="91"/>
      <c r="D93" s="89"/>
      <c r="E93" s="27">
        <v>10</v>
      </c>
      <c r="F93" s="27">
        <f t="shared" si="11"/>
        <v>10</v>
      </c>
      <c r="G93" s="28">
        <f t="shared" si="12"/>
        <v>0</v>
      </c>
      <c r="H93" s="31"/>
    </row>
    <row r="94" spans="1:8" ht="14.25" customHeight="1">
      <c r="A94" s="26" t="s">
        <v>22</v>
      </c>
      <c r="B94" s="58" t="s">
        <v>212</v>
      </c>
      <c r="C94" s="91"/>
      <c r="D94" s="89"/>
      <c r="E94" s="27">
        <v>10</v>
      </c>
      <c r="F94" s="27">
        <f t="shared" si="11"/>
        <v>10</v>
      </c>
      <c r="G94" s="28">
        <f t="shared" si="12"/>
        <v>0</v>
      </c>
      <c r="H94" s="31"/>
    </row>
    <row r="95" spans="1:8" ht="14.25">
      <c r="A95" s="26" t="s">
        <v>23</v>
      </c>
      <c r="B95" s="58" t="s">
        <v>213</v>
      </c>
      <c r="C95" s="91"/>
      <c r="D95" s="89"/>
      <c r="E95" s="27">
        <v>10</v>
      </c>
      <c r="F95" s="27">
        <f t="shared" si="11"/>
        <v>10</v>
      </c>
      <c r="G95" s="28">
        <f t="shared" si="12"/>
        <v>0</v>
      </c>
      <c r="H95" s="97"/>
    </row>
    <row r="96" spans="1:8" ht="14.25" customHeight="1">
      <c r="A96" s="26" t="s">
        <v>24</v>
      </c>
      <c r="B96" s="58" t="s">
        <v>246</v>
      </c>
      <c r="C96" s="91"/>
      <c r="D96" s="89"/>
      <c r="E96" s="27">
        <v>10</v>
      </c>
      <c r="F96" s="27">
        <f t="shared" si="11"/>
        <v>10</v>
      </c>
      <c r="G96" s="28">
        <f t="shared" si="12"/>
        <v>0</v>
      </c>
      <c r="H96" s="31"/>
    </row>
    <row r="97" spans="1:8" s="87" customFormat="1" ht="15" customHeight="1">
      <c r="A97" s="85"/>
      <c r="B97" s="85" t="s">
        <v>17</v>
      </c>
      <c r="C97" s="82"/>
      <c r="D97" s="82">
        <f>SUM(D91:D96)-SUMIF(C91:C96,"X",D91:D96)</f>
        <v>0</v>
      </c>
      <c r="E97" s="82">
        <f>SUM(E91:E96)</f>
        <v>60</v>
      </c>
      <c r="F97" s="82">
        <f>SUM(F91:F96)</f>
        <v>60</v>
      </c>
      <c r="G97" s="86">
        <f>IF(F97=0,0,D97/F97)</f>
        <v>0</v>
      </c>
      <c r="H97" s="81"/>
    </row>
    <row r="98" spans="1:8" ht="19.5" customHeight="1">
      <c r="A98" s="38"/>
      <c r="B98" s="39"/>
      <c r="C98" s="40"/>
      <c r="D98" s="40"/>
      <c r="E98" s="41"/>
      <c r="F98" s="41"/>
      <c r="G98" s="42"/>
      <c r="H98" s="38"/>
    </row>
    <row r="99" spans="1:8" s="84" customFormat="1" ht="30">
      <c r="A99" s="82" t="s">
        <v>224</v>
      </c>
      <c r="B99" s="83" t="s">
        <v>218</v>
      </c>
      <c r="C99" s="82" t="s">
        <v>0</v>
      </c>
      <c r="D99" s="82" t="s">
        <v>2</v>
      </c>
      <c r="E99" s="82" t="s">
        <v>167</v>
      </c>
      <c r="F99" s="82" t="s">
        <v>16</v>
      </c>
      <c r="G99" s="82" t="s">
        <v>1</v>
      </c>
      <c r="H99" s="82" t="s">
        <v>18</v>
      </c>
    </row>
    <row r="100" spans="1:8" ht="14.25" customHeight="1">
      <c r="A100" s="26" t="s">
        <v>19</v>
      </c>
      <c r="B100" s="58" t="s">
        <v>214</v>
      </c>
      <c r="C100" s="91"/>
      <c r="D100" s="89"/>
      <c r="E100" s="27">
        <v>10</v>
      </c>
      <c r="F100" s="27">
        <f>IF(C100=C$1,0,E100)</f>
        <v>10</v>
      </c>
      <c r="G100" s="28">
        <f aca="true" t="shared" si="13" ref="G100:G105">IF(F100=0,0,D100/F100)</f>
        <v>0</v>
      </c>
      <c r="H100" s="31"/>
    </row>
    <row r="101" spans="1:8" ht="14.25" customHeight="1">
      <c r="A101" s="26" t="s">
        <v>20</v>
      </c>
      <c r="B101" s="58" t="s">
        <v>215</v>
      </c>
      <c r="C101" s="91"/>
      <c r="D101" s="89"/>
      <c r="E101" s="27">
        <v>10</v>
      </c>
      <c r="F101" s="27">
        <f>IF(C101=C$1,0,E101)</f>
        <v>10</v>
      </c>
      <c r="G101" s="28">
        <f t="shared" si="13"/>
        <v>0</v>
      </c>
      <c r="H101" s="5"/>
    </row>
    <row r="102" spans="1:8" ht="14.25" customHeight="1">
      <c r="A102" s="26" t="s">
        <v>21</v>
      </c>
      <c r="B102" s="58" t="s">
        <v>216</v>
      </c>
      <c r="C102" s="91"/>
      <c r="D102" s="89"/>
      <c r="E102" s="27">
        <v>10</v>
      </c>
      <c r="F102" s="27">
        <f>IF(C102=C$1,0,E102)</f>
        <v>10</v>
      </c>
      <c r="G102" s="28">
        <f t="shared" si="13"/>
        <v>0</v>
      </c>
      <c r="H102" s="5"/>
    </row>
    <row r="103" spans="1:8" ht="14.25">
      <c r="A103" s="26" t="s">
        <v>22</v>
      </c>
      <c r="B103" s="58" t="s">
        <v>217</v>
      </c>
      <c r="C103" s="91"/>
      <c r="D103" s="89"/>
      <c r="E103" s="27">
        <v>10</v>
      </c>
      <c r="F103" s="27">
        <f>IF(C103=C$1,0,E103)</f>
        <v>10</v>
      </c>
      <c r="G103" s="28">
        <f t="shared" si="13"/>
        <v>0</v>
      </c>
      <c r="H103" s="5"/>
    </row>
    <row r="104" spans="1:8" ht="14.25" customHeight="1">
      <c r="A104" s="26" t="s">
        <v>23</v>
      </c>
      <c r="B104" s="58" t="s">
        <v>247</v>
      </c>
      <c r="C104" s="91"/>
      <c r="D104" s="89"/>
      <c r="E104" s="27">
        <v>10</v>
      </c>
      <c r="F104" s="27">
        <f>IF(C104=C$1,0,E104)</f>
        <v>10</v>
      </c>
      <c r="G104" s="28">
        <f t="shared" si="13"/>
        <v>0</v>
      </c>
      <c r="H104" s="5"/>
    </row>
    <row r="105" spans="1:8" s="87" customFormat="1" ht="15" customHeight="1" thickBot="1">
      <c r="A105" s="92"/>
      <c r="B105" s="92" t="s">
        <v>17</v>
      </c>
      <c r="C105" s="93"/>
      <c r="D105" s="93">
        <f>SUM(D100:D104)-SUMIF(C100:C104,"X",D100:D104)</f>
        <v>0</v>
      </c>
      <c r="E105" s="93">
        <f>SUM(E100:E104)</f>
        <v>50</v>
      </c>
      <c r="F105" s="93">
        <f>SUM(F100:F104)</f>
        <v>50</v>
      </c>
      <c r="G105" s="94">
        <f t="shared" si="13"/>
        <v>0</v>
      </c>
      <c r="H105" s="95"/>
    </row>
    <row r="106" spans="1:8" s="73" customFormat="1" ht="15" customHeight="1">
      <c r="A106" s="75"/>
      <c r="B106" s="75"/>
      <c r="C106" s="77"/>
      <c r="D106" s="77"/>
      <c r="E106" s="77"/>
      <c r="F106" s="77"/>
      <c r="G106" s="78"/>
      <c r="H106" s="74"/>
    </row>
    <row r="107" spans="1:8" ht="31.5" customHeight="1">
      <c r="A107" s="72"/>
      <c r="B107" s="79" t="s">
        <v>225</v>
      </c>
      <c r="C107" s="74"/>
      <c r="D107" s="74"/>
      <c r="E107" s="75"/>
      <c r="F107" s="75"/>
      <c r="G107" s="76"/>
      <c r="H107" s="72"/>
    </row>
  </sheetData>
  <sheetProtection/>
  <mergeCells count="1">
    <mergeCell ref="A2:H5"/>
  </mergeCells>
  <conditionalFormatting sqref="H40:H43 H47:H51 H109:H115 H17:H18 H82:H89 H99:H102 H93:H97 H13:H15 H104:H106 H60:H79">
    <cfRule type="cellIs" priority="1" dxfId="0" operator="equal" stopIfTrue="1">
      <formula>"to be sighted"</formula>
    </cfRule>
  </conditionalFormatting>
  <printOptions/>
  <pageMargins left="0.19" right="0.16" top="0.55" bottom="0.23" header="0.21" footer="0.16"/>
  <pageSetup fitToHeight="0" fitToWidth="1" horizontalDpi="600" verticalDpi="600" orientation="landscape" paperSize="9" scale="74" r:id="rId5"/>
  <headerFooter alignWithMargins="0">
    <oddHeader xml:space="preserve">&amp;CWMPP Scored Inspection </oddHeader>
    <oddFooter>&amp;R&amp;P of &amp;N</oddFooter>
  </headerFooter>
  <rowBreaks count="2" manualBreakCount="2">
    <brk id="43" min="3" max="7" man="1"/>
    <brk id="80" min="3" max="7" man="1"/>
  </rowBreaks>
  <drawing r:id="rId4"/>
  <legacyDrawing r:id="rId3"/>
  <oleObjects>
    <oleObject progId="PBrush" shapeId="21316973" r:id="rId1"/>
    <oleObject progId="PBrush" shapeId="20167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87.140625" style="0" bestFit="1" customWidth="1"/>
  </cols>
  <sheetData>
    <row r="1" ht="12.75">
      <c r="F1" t="s">
        <v>3</v>
      </c>
    </row>
    <row r="2" spans="2:6" ht="12.75">
      <c r="B2" t="s">
        <v>28</v>
      </c>
      <c r="F2" t="s">
        <v>29</v>
      </c>
    </row>
    <row r="3" spans="3:6" ht="12.75">
      <c r="C3" t="s">
        <v>30</v>
      </c>
      <c r="D3" t="s">
        <v>31</v>
      </c>
      <c r="E3" t="s">
        <v>32</v>
      </c>
      <c r="F3" t="s">
        <v>33</v>
      </c>
    </row>
    <row r="4" spans="1:2" ht="12.75">
      <c r="A4">
        <v>1</v>
      </c>
      <c r="B4" t="s">
        <v>34</v>
      </c>
    </row>
    <row r="5" spans="1:5" ht="12.75">
      <c r="A5" t="s">
        <v>19</v>
      </c>
      <c r="B5" t="s">
        <v>35</v>
      </c>
      <c r="C5">
        <v>10</v>
      </c>
      <c r="E5" s="6">
        <v>0</v>
      </c>
    </row>
    <row r="6" spans="1:5" ht="12.75">
      <c r="A6" t="s">
        <v>20</v>
      </c>
      <c r="B6" t="s">
        <v>36</v>
      </c>
      <c r="C6">
        <v>10</v>
      </c>
      <c r="E6" s="6">
        <v>0</v>
      </c>
    </row>
    <row r="7" spans="1:5" ht="12.75">
      <c r="A7" t="s">
        <v>21</v>
      </c>
      <c r="B7" t="s">
        <v>37</v>
      </c>
      <c r="C7">
        <v>10</v>
      </c>
      <c r="E7" s="6">
        <v>0</v>
      </c>
    </row>
    <row r="8" spans="1:5" ht="12.75">
      <c r="A8" t="s">
        <v>22</v>
      </c>
      <c r="B8" t="s">
        <v>38</v>
      </c>
      <c r="C8">
        <v>10</v>
      </c>
      <c r="E8" s="6">
        <v>0</v>
      </c>
    </row>
    <row r="9" spans="1:5" ht="12.75">
      <c r="A9" t="s">
        <v>23</v>
      </c>
      <c r="B9" t="s">
        <v>39</v>
      </c>
      <c r="C9">
        <v>10</v>
      </c>
      <c r="E9" s="6">
        <v>0</v>
      </c>
    </row>
    <row r="10" spans="1:5" ht="12.75">
      <c r="A10" t="s">
        <v>24</v>
      </c>
      <c r="B10" t="s">
        <v>40</v>
      </c>
      <c r="C10">
        <v>10</v>
      </c>
      <c r="E10" s="6">
        <v>0</v>
      </c>
    </row>
    <row r="11" spans="1:5" ht="12.75">
      <c r="A11" t="s">
        <v>25</v>
      </c>
      <c r="B11" t="s">
        <v>41</v>
      </c>
      <c r="C11">
        <v>10</v>
      </c>
      <c r="E11" s="6">
        <v>0</v>
      </c>
    </row>
    <row r="12" spans="1:5" ht="12.75">
      <c r="A12" t="s">
        <v>26</v>
      </c>
      <c r="B12" t="s">
        <v>42</v>
      </c>
      <c r="C12">
        <v>10</v>
      </c>
      <c r="E12" s="6">
        <v>0</v>
      </c>
    </row>
    <row r="13" spans="1:5" ht="12.75">
      <c r="A13" t="s">
        <v>43</v>
      </c>
      <c r="B13" t="s">
        <v>44</v>
      </c>
      <c r="C13">
        <v>10</v>
      </c>
      <c r="E13" s="6">
        <v>0</v>
      </c>
    </row>
    <row r="14" spans="2:5" ht="12.75">
      <c r="B14" t="s">
        <v>45</v>
      </c>
      <c r="C14">
        <v>90</v>
      </c>
      <c r="D14">
        <v>0</v>
      </c>
      <c r="E14" s="6">
        <v>0</v>
      </c>
    </row>
    <row r="16" spans="1:2" ht="12.75">
      <c r="A16">
        <v>2</v>
      </c>
      <c r="B16" t="s">
        <v>46</v>
      </c>
    </row>
    <row r="17" spans="1:5" ht="12.75">
      <c r="A17" t="s">
        <v>19</v>
      </c>
      <c r="B17" t="s">
        <v>47</v>
      </c>
      <c r="C17">
        <v>5</v>
      </c>
      <c r="E17" s="6">
        <v>0</v>
      </c>
    </row>
    <row r="18" spans="1:5" ht="12.75">
      <c r="A18" t="s">
        <v>20</v>
      </c>
      <c r="B18" t="s">
        <v>48</v>
      </c>
      <c r="C18">
        <v>5</v>
      </c>
      <c r="E18" s="6">
        <v>0</v>
      </c>
    </row>
    <row r="19" spans="1:5" ht="12.75">
      <c r="A19" t="s">
        <v>21</v>
      </c>
      <c r="B19" t="s">
        <v>49</v>
      </c>
      <c r="C19">
        <v>5</v>
      </c>
      <c r="E19" s="6">
        <v>0</v>
      </c>
    </row>
    <row r="20" spans="1:5" ht="12.75">
      <c r="A20" t="s">
        <v>22</v>
      </c>
      <c r="B20" t="s">
        <v>50</v>
      </c>
      <c r="C20">
        <v>5</v>
      </c>
      <c r="E20" s="6">
        <v>0</v>
      </c>
    </row>
    <row r="21" spans="1:5" ht="12.75">
      <c r="A21" t="s">
        <v>23</v>
      </c>
      <c r="B21" t="s">
        <v>51</v>
      </c>
      <c r="C21">
        <v>5</v>
      </c>
      <c r="E21" s="6">
        <v>0</v>
      </c>
    </row>
    <row r="22" spans="1:5" ht="12.75">
      <c r="A22" t="s">
        <v>24</v>
      </c>
      <c r="B22" t="s">
        <v>52</v>
      </c>
      <c r="C22">
        <v>5</v>
      </c>
      <c r="E22" s="6">
        <v>0</v>
      </c>
    </row>
    <row r="23" spans="1:5" ht="12.75">
      <c r="A23" t="s">
        <v>25</v>
      </c>
      <c r="B23" t="s">
        <v>53</v>
      </c>
      <c r="C23">
        <v>5</v>
      </c>
      <c r="E23" s="6">
        <v>0</v>
      </c>
    </row>
    <row r="24" spans="1:5" ht="12.75">
      <c r="A24" t="s">
        <v>26</v>
      </c>
      <c r="B24" t="s">
        <v>54</v>
      </c>
      <c r="C24">
        <v>5</v>
      </c>
      <c r="E24" s="6">
        <v>0</v>
      </c>
    </row>
    <row r="25" spans="1:5" ht="12.75">
      <c r="A25" t="s">
        <v>43</v>
      </c>
      <c r="B25" t="s">
        <v>55</v>
      </c>
      <c r="C25">
        <v>5</v>
      </c>
      <c r="E25" s="6">
        <v>0</v>
      </c>
    </row>
    <row r="26" spans="1:5" ht="12.75">
      <c r="A26" t="s">
        <v>56</v>
      </c>
      <c r="B26" t="s">
        <v>57</v>
      </c>
      <c r="C26">
        <v>5</v>
      </c>
      <c r="E26" s="6">
        <v>0</v>
      </c>
    </row>
    <row r="27" spans="1:5" ht="12.75">
      <c r="A27" t="s">
        <v>58</v>
      </c>
      <c r="B27" t="s">
        <v>59</v>
      </c>
      <c r="C27">
        <v>5</v>
      </c>
      <c r="E27" s="6">
        <v>0</v>
      </c>
    </row>
    <row r="28" spans="1:5" ht="12.75">
      <c r="A28" t="s">
        <v>60</v>
      </c>
      <c r="B28" t="s">
        <v>61</v>
      </c>
      <c r="C28">
        <v>5</v>
      </c>
      <c r="E28" s="6">
        <v>0</v>
      </c>
    </row>
    <row r="29" spans="1:5" ht="12.75">
      <c r="A29" t="s">
        <v>62</v>
      </c>
      <c r="B29" t="s">
        <v>63</v>
      </c>
      <c r="C29">
        <v>5</v>
      </c>
      <c r="E29" s="6">
        <v>0</v>
      </c>
    </row>
    <row r="30" spans="2:5" ht="12.75">
      <c r="B30" t="s">
        <v>45</v>
      </c>
      <c r="C30">
        <v>65</v>
      </c>
      <c r="D30">
        <v>0</v>
      </c>
      <c r="E30" s="6">
        <v>0</v>
      </c>
    </row>
    <row r="32" spans="1:2" ht="12.75">
      <c r="A32">
        <v>3</v>
      </c>
      <c r="B32" t="s">
        <v>64</v>
      </c>
    </row>
    <row r="33" spans="1:5" ht="12.75">
      <c r="A33" t="s">
        <v>19</v>
      </c>
      <c r="B33" t="s">
        <v>65</v>
      </c>
      <c r="C33">
        <v>10</v>
      </c>
      <c r="E33" s="6">
        <v>0</v>
      </c>
    </row>
    <row r="34" spans="1:5" ht="12.75">
      <c r="A34" t="s">
        <v>20</v>
      </c>
      <c r="B34" t="s">
        <v>66</v>
      </c>
      <c r="C34">
        <v>10</v>
      </c>
      <c r="E34" s="6">
        <v>0</v>
      </c>
    </row>
    <row r="35" spans="1:5" ht="12.75">
      <c r="A35" t="s">
        <v>21</v>
      </c>
      <c r="B35" t="s">
        <v>67</v>
      </c>
      <c r="C35">
        <v>10</v>
      </c>
      <c r="E35" s="6">
        <v>0</v>
      </c>
    </row>
    <row r="36" spans="1:5" ht="12.75">
      <c r="A36" t="s">
        <v>22</v>
      </c>
      <c r="B36" t="s">
        <v>68</v>
      </c>
      <c r="C36">
        <v>10</v>
      </c>
      <c r="E36" s="6">
        <v>0</v>
      </c>
    </row>
    <row r="37" spans="1:5" ht="12.75">
      <c r="A37" t="s">
        <v>23</v>
      </c>
      <c r="B37" t="s">
        <v>69</v>
      </c>
      <c r="C37">
        <v>10</v>
      </c>
      <c r="E37" s="6">
        <v>0</v>
      </c>
    </row>
    <row r="38" spans="1:5" ht="12.75">
      <c r="A38" t="s">
        <v>24</v>
      </c>
      <c r="B38" t="s">
        <v>70</v>
      </c>
      <c r="C38">
        <v>10</v>
      </c>
      <c r="E38" s="6">
        <v>0</v>
      </c>
    </row>
    <row r="39" spans="2:5" ht="12.75">
      <c r="B39" t="s">
        <v>45</v>
      </c>
      <c r="C39">
        <v>60</v>
      </c>
      <c r="D39">
        <v>0</v>
      </c>
      <c r="E39" s="6">
        <v>0</v>
      </c>
    </row>
    <row r="41" spans="1:2" ht="12.75">
      <c r="A41">
        <v>4</v>
      </c>
      <c r="B41" t="s">
        <v>71</v>
      </c>
    </row>
    <row r="42" spans="1:5" ht="12.75">
      <c r="A42" t="s">
        <v>19</v>
      </c>
      <c r="B42" t="s">
        <v>72</v>
      </c>
      <c r="C42">
        <v>5</v>
      </c>
      <c r="E42" s="6">
        <v>0</v>
      </c>
    </row>
    <row r="43" spans="1:5" ht="12.75">
      <c r="A43" t="s">
        <v>20</v>
      </c>
      <c r="B43" t="s">
        <v>73</v>
      </c>
      <c r="C43">
        <v>5</v>
      </c>
      <c r="E43" s="6">
        <v>0</v>
      </c>
    </row>
    <row r="44" spans="1:5" ht="12.75">
      <c r="A44" t="s">
        <v>21</v>
      </c>
      <c r="B44" t="s">
        <v>74</v>
      </c>
      <c r="C44">
        <v>5</v>
      </c>
      <c r="E44" s="6">
        <v>0</v>
      </c>
    </row>
    <row r="45" spans="1:5" ht="12.75">
      <c r="A45" t="s">
        <v>22</v>
      </c>
      <c r="B45" t="s">
        <v>75</v>
      </c>
      <c r="C45">
        <v>5</v>
      </c>
      <c r="E45" s="6">
        <v>0</v>
      </c>
    </row>
    <row r="46" spans="2:5" ht="12.75">
      <c r="B46" t="s">
        <v>45</v>
      </c>
      <c r="C46">
        <v>20</v>
      </c>
      <c r="D46">
        <v>0</v>
      </c>
      <c r="E46" s="6">
        <v>0</v>
      </c>
    </row>
    <row r="48" spans="1:2" ht="12.75">
      <c r="A48">
        <v>5</v>
      </c>
      <c r="B48" t="s">
        <v>76</v>
      </c>
    </row>
    <row r="49" spans="1:5" ht="12.75">
      <c r="A49" t="s">
        <v>19</v>
      </c>
      <c r="B49" t="s">
        <v>77</v>
      </c>
      <c r="C49">
        <v>10</v>
      </c>
      <c r="E49" s="6">
        <v>0</v>
      </c>
    </row>
    <row r="50" spans="1:5" ht="12.75">
      <c r="A50" t="s">
        <v>20</v>
      </c>
      <c r="B50" t="s">
        <v>78</v>
      </c>
      <c r="C50">
        <v>10</v>
      </c>
      <c r="E50" s="6">
        <v>0</v>
      </c>
    </row>
    <row r="51" spans="1:5" ht="12.75">
      <c r="A51" t="s">
        <v>21</v>
      </c>
      <c r="B51" t="s">
        <v>79</v>
      </c>
      <c r="C51">
        <v>10</v>
      </c>
      <c r="E51" s="6">
        <v>0</v>
      </c>
    </row>
    <row r="52" spans="1:5" ht="12.75">
      <c r="A52" t="s">
        <v>22</v>
      </c>
      <c r="B52" t="s">
        <v>80</v>
      </c>
      <c r="C52">
        <v>10</v>
      </c>
      <c r="E52" s="6">
        <v>0</v>
      </c>
    </row>
    <row r="53" spans="1:5" ht="12.75">
      <c r="A53" t="s">
        <v>23</v>
      </c>
      <c r="B53" t="s">
        <v>81</v>
      </c>
      <c r="C53">
        <v>10</v>
      </c>
      <c r="E53" s="6">
        <v>0</v>
      </c>
    </row>
    <row r="54" spans="1:5" ht="12.75">
      <c r="A54" t="s">
        <v>24</v>
      </c>
      <c r="B54" t="s">
        <v>82</v>
      </c>
      <c r="C54">
        <v>10</v>
      </c>
      <c r="E54" s="6">
        <v>0</v>
      </c>
    </row>
    <row r="55" spans="1:5" ht="12.75">
      <c r="A55" t="s">
        <v>25</v>
      </c>
      <c r="B55" t="s">
        <v>83</v>
      </c>
      <c r="C55">
        <v>10</v>
      </c>
      <c r="E55" s="6">
        <v>0</v>
      </c>
    </row>
    <row r="56" spans="2:5" ht="12.75">
      <c r="B56" t="s">
        <v>45</v>
      </c>
      <c r="C56">
        <v>70</v>
      </c>
      <c r="D56">
        <v>0</v>
      </c>
      <c r="E56" s="6">
        <v>0</v>
      </c>
    </row>
    <row r="58" spans="1:2" ht="12.75">
      <c r="A58">
        <v>6</v>
      </c>
      <c r="B58" t="s">
        <v>84</v>
      </c>
    </row>
    <row r="59" spans="1:5" ht="12.75">
      <c r="A59" t="s">
        <v>19</v>
      </c>
      <c r="B59" t="s">
        <v>85</v>
      </c>
      <c r="C59">
        <v>10</v>
      </c>
      <c r="E59" s="6">
        <v>0</v>
      </c>
    </row>
    <row r="60" spans="1:5" ht="12.75">
      <c r="A60" t="s">
        <v>20</v>
      </c>
      <c r="B60" t="s">
        <v>86</v>
      </c>
      <c r="C60">
        <v>10</v>
      </c>
      <c r="E60" s="6">
        <v>0</v>
      </c>
    </row>
    <row r="61" spans="1:5" ht="12.75">
      <c r="A61" t="s">
        <v>21</v>
      </c>
      <c r="B61" t="s">
        <v>87</v>
      </c>
      <c r="C61">
        <v>10</v>
      </c>
      <c r="E61" s="6">
        <v>0</v>
      </c>
    </row>
    <row r="62" spans="1:5" ht="12.75">
      <c r="A62" t="s">
        <v>22</v>
      </c>
      <c r="B62" t="s">
        <v>88</v>
      </c>
      <c r="C62">
        <v>10</v>
      </c>
      <c r="E62" s="6">
        <v>0</v>
      </c>
    </row>
    <row r="63" spans="1:5" ht="12.75">
      <c r="A63" t="s">
        <v>23</v>
      </c>
      <c r="B63" t="s">
        <v>89</v>
      </c>
      <c r="C63">
        <v>10</v>
      </c>
      <c r="E63" s="6">
        <v>0</v>
      </c>
    </row>
    <row r="64" spans="1:5" ht="12.75">
      <c r="A64" t="s">
        <v>24</v>
      </c>
      <c r="B64" t="s">
        <v>90</v>
      </c>
      <c r="C64">
        <v>10</v>
      </c>
      <c r="E64" s="6">
        <v>0</v>
      </c>
    </row>
    <row r="65" spans="1:5" ht="12.75">
      <c r="A65" t="s">
        <v>25</v>
      </c>
      <c r="B65" t="s">
        <v>91</v>
      </c>
      <c r="C65">
        <v>10</v>
      </c>
      <c r="E65" s="6">
        <v>0</v>
      </c>
    </row>
    <row r="66" spans="2:5" ht="12.75">
      <c r="B66" t="s">
        <v>45</v>
      </c>
      <c r="C66">
        <v>70</v>
      </c>
      <c r="D66">
        <v>0</v>
      </c>
      <c r="E66" s="6">
        <v>0</v>
      </c>
    </row>
    <row r="68" spans="1:2" ht="12.75">
      <c r="A68">
        <v>7</v>
      </c>
      <c r="B68" t="s">
        <v>92</v>
      </c>
    </row>
    <row r="69" spans="1:5" ht="12.75">
      <c r="A69" t="s">
        <v>19</v>
      </c>
      <c r="B69" t="s">
        <v>93</v>
      </c>
      <c r="C69">
        <v>10</v>
      </c>
      <c r="E69" s="6">
        <v>0</v>
      </c>
    </row>
    <row r="70" spans="1:5" ht="12.75">
      <c r="A70" t="s">
        <v>20</v>
      </c>
      <c r="B70" t="s">
        <v>94</v>
      </c>
      <c r="C70">
        <v>10</v>
      </c>
      <c r="E70" s="6">
        <v>0</v>
      </c>
    </row>
    <row r="71" spans="1:5" ht="12.75">
      <c r="A71" t="s">
        <v>21</v>
      </c>
      <c r="B71" t="s">
        <v>95</v>
      </c>
      <c r="C71">
        <v>10</v>
      </c>
      <c r="E71" s="6">
        <v>0</v>
      </c>
    </row>
    <row r="72" spans="1:5" ht="12.75">
      <c r="A72" t="s">
        <v>22</v>
      </c>
      <c r="B72" t="s">
        <v>96</v>
      </c>
      <c r="C72">
        <v>10</v>
      </c>
      <c r="E72" s="6">
        <v>0</v>
      </c>
    </row>
    <row r="73" spans="1:5" ht="12.75">
      <c r="A73" t="s">
        <v>23</v>
      </c>
      <c r="B73" t="s">
        <v>97</v>
      </c>
      <c r="C73">
        <v>10</v>
      </c>
      <c r="E73" s="6">
        <v>0</v>
      </c>
    </row>
    <row r="74" spans="1:5" ht="12.75">
      <c r="A74" t="s">
        <v>24</v>
      </c>
      <c r="B74" t="s">
        <v>98</v>
      </c>
      <c r="C74">
        <v>10</v>
      </c>
      <c r="E74" s="6">
        <v>0</v>
      </c>
    </row>
    <row r="75" spans="1:5" ht="12.75">
      <c r="A75" t="s">
        <v>25</v>
      </c>
      <c r="B75" t="s">
        <v>99</v>
      </c>
      <c r="C75">
        <v>10</v>
      </c>
      <c r="E75" s="6">
        <v>0</v>
      </c>
    </row>
    <row r="76" spans="1:5" ht="12.75">
      <c r="A76" t="s">
        <v>26</v>
      </c>
      <c r="B76" t="s">
        <v>100</v>
      </c>
      <c r="C76">
        <v>10</v>
      </c>
      <c r="E76" s="6">
        <v>0</v>
      </c>
    </row>
    <row r="77" spans="1:5" ht="12.75">
      <c r="A77" t="s">
        <v>43</v>
      </c>
      <c r="B77" t="s">
        <v>101</v>
      </c>
      <c r="C77">
        <v>10</v>
      </c>
      <c r="E77" s="6">
        <v>0</v>
      </c>
    </row>
    <row r="78" spans="1:5" ht="12.75">
      <c r="A78" t="s">
        <v>56</v>
      </c>
      <c r="B78" t="s">
        <v>102</v>
      </c>
      <c r="C78">
        <v>10</v>
      </c>
      <c r="E78" s="6">
        <v>0</v>
      </c>
    </row>
    <row r="79" spans="1:5" ht="12.75">
      <c r="A79" t="s">
        <v>58</v>
      </c>
      <c r="B79" t="s">
        <v>103</v>
      </c>
      <c r="C79">
        <v>10</v>
      </c>
      <c r="E79" s="6">
        <v>0</v>
      </c>
    </row>
    <row r="80" spans="2:5" ht="12.75">
      <c r="B80" t="s">
        <v>45</v>
      </c>
      <c r="C80">
        <v>110</v>
      </c>
      <c r="D80">
        <v>0</v>
      </c>
      <c r="E80" s="6">
        <v>0</v>
      </c>
    </row>
    <row r="82" spans="1:2" ht="12.75">
      <c r="A82">
        <v>8</v>
      </c>
      <c r="B82" t="s">
        <v>104</v>
      </c>
    </row>
    <row r="83" spans="1:5" ht="12.75">
      <c r="A83" t="s">
        <v>19</v>
      </c>
      <c r="B83" t="s">
        <v>105</v>
      </c>
      <c r="C83">
        <v>10</v>
      </c>
      <c r="E83" s="6">
        <v>0</v>
      </c>
    </row>
    <row r="84" spans="1:5" ht="12.75">
      <c r="A84" t="s">
        <v>20</v>
      </c>
      <c r="B84" t="s">
        <v>106</v>
      </c>
      <c r="C84">
        <v>10</v>
      </c>
      <c r="E84" s="6">
        <v>0</v>
      </c>
    </row>
    <row r="85" spans="1:5" ht="12.75">
      <c r="A85" t="s">
        <v>21</v>
      </c>
      <c r="B85" t="s">
        <v>107</v>
      </c>
      <c r="C85">
        <v>10</v>
      </c>
      <c r="E85" s="6">
        <v>0</v>
      </c>
    </row>
    <row r="86" spans="1:5" ht="12.75">
      <c r="A86" t="s">
        <v>22</v>
      </c>
      <c r="B86" t="s">
        <v>108</v>
      </c>
      <c r="C86">
        <v>10</v>
      </c>
      <c r="E86" s="6">
        <v>0</v>
      </c>
    </row>
    <row r="87" spans="1:5" ht="12.75">
      <c r="A87" t="s">
        <v>23</v>
      </c>
      <c r="B87" t="s">
        <v>81</v>
      </c>
      <c r="C87">
        <v>10</v>
      </c>
      <c r="E87" s="6">
        <v>0</v>
      </c>
    </row>
    <row r="88" spans="1:5" ht="12.75">
      <c r="A88" t="s">
        <v>24</v>
      </c>
      <c r="B88" t="s">
        <v>109</v>
      </c>
      <c r="C88">
        <v>10</v>
      </c>
      <c r="E88" s="6">
        <v>0</v>
      </c>
    </row>
    <row r="89" spans="2:5" ht="12.75">
      <c r="B89" t="s">
        <v>45</v>
      </c>
      <c r="C89">
        <v>60</v>
      </c>
      <c r="D89">
        <v>0</v>
      </c>
      <c r="E89" s="6">
        <v>0</v>
      </c>
    </row>
    <row r="91" spans="1:2" ht="12.75">
      <c r="A91">
        <v>9</v>
      </c>
      <c r="B91" t="s">
        <v>110</v>
      </c>
    </row>
    <row r="92" spans="1:5" ht="12.75">
      <c r="A92" t="s">
        <v>19</v>
      </c>
      <c r="B92" t="s">
        <v>111</v>
      </c>
      <c r="C92">
        <v>5</v>
      </c>
      <c r="E92" s="6">
        <v>0</v>
      </c>
    </row>
    <row r="93" spans="1:5" ht="12.75">
      <c r="A93" t="s">
        <v>20</v>
      </c>
      <c r="B93" t="s">
        <v>112</v>
      </c>
      <c r="C93">
        <v>5</v>
      </c>
      <c r="E93" s="6">
        <v>0</v>
      </c>
    </row>
    <row r="94" spans="1:5" ht="12.75">
      <c r="A94" t="s">
        <v>21</v>
      </c>
      <c r="B94" t="s">
        <v>113</v>
      </c>
      <c r="C94">
        <v>5</v>
      </c>
      <c r="E94" s="6">
        <v>0</v>
      </c>
    </row>
    <row r="95" spans="1:5" ht="12.75">
      <c r="A95" t="s">
        <v>22</v>
      </c>
      <c r="B95" t="s">
        <v>114</v>
      </c>
      <c r="C95">
        <v>5</v>
      </c>
      <c r="E95" s="6">
        <v>0</v>
      </c>
    </row>
    <row r="96" spans="2:5" ht="12.75">
      <c r="B96" t="s">
        <v>45</v>
      </c>
      <c r="C96">
        <v>20</v>
      </c>
      <c r="D96">
        <v>0</v>
      </c>
      <c r="E96" s="6">
        <v>0</v>
      </c>
    </row>
    <row r="98" spans="1:2" ht="12.75">
      <c r="A98">
        <v>10</v>
      </c>
      <c r="B98" t="s">
        <v>115</v>
      </c>
    </row>
    <row r="99" spans="1:5" ht="12.75">
      <c r="A99" t="s">
        <v>19</v>
      </c>
      <c r="B99" t="s">
        <v>116</v>
      </c>
      <c r="C99">
        <v>10</v>
      </c>
      <c r="E99" s="6">
        <v>0</v>
      </c>
    </row>
    <row r="100" spans="1:5" ht="12.75">
      <c r="A100" t="s">
        <v>20</v>
      </c>
      <c r="B100" t="s">
        <v>117</v>
      </c>
      <c r="C100">
        <v>10</v>
      </c>
      <c r="E100" s="6">
        <v>0</v>
      </c>
    </row>
    <row r="101" spans="1:5" ht="12.75">
      <c r="A101" t="s">
        <v>21</v>
      </c>
      <c r="B101" t="s">
        <v>118</v>
      </c>
      <c r="C101">
        <v>10</v>
      </c>
      <c r="E101" s="6">
        <v>0</v>
      </c>
    </row>
    <row r="102" spans="1:5" ht="12.75">
      <c r="A102" t="s">
        <v>22</v>
      </c>
      <c r="B102" t="s">
        <v>119</v>
      </c>
      <c r="C102">
        <v>10</v>
      </c>
      <c r="E102" s="6">
        <v>0</v>
      </c>
    </row>
    <row r="103" spans="1:5" ht="12.75">
      <c r="A103" t="s">
        <v>23</v>
      </c>
      <c r="B103" t="s">
        <v>120</v>
      </c>
      <c r="C103">
        <v>10</v>
      </c>
      <c r="E103" s="6">
        <v>0</v>
      </c>
    </row>
    <row r="104" spans="1:5" ht="12.75">
      <c r="A104" t="s">
        <v>24</v>
      </c>
      <c r="B104" t="s">
        <v>121</v>
      </c>
      <c r="C104">
        <v>10</v>
      </c>
      <c r="E104" s="6">
        <v>0</v>
      </c>
    </row>
    <row r="105" spans="1:5" ht="12.75">
      <c r="A105" t="s">
        <v>25</v>
      </c>
      <c r="B105" t="s">
        <v>122</v>
      </c>
      <c r="C105">
        <v>10</v>
      </c>
      <c r="E105" s="6">
        <v>0</v>
      </c>
    </row>
    <row r="106" spans="1:5" ht="12.75">
      <c r="A106" t="s">
        <v>26</v>
      </c>
      <c r="B106" t="s">
        <v>123</v>
      </c>
      <c r="C106">
        <v>10</v>
      </c>
      <c r="E106" s="6">
        <v>0</v>
      </c>
    </row>
    <row r="107" spans="2:5" ht="12.75">
      <c r="B107" t="s">
        <v>45</v>
      </c>
      <c r="C107">
        <v>80</v>
      </c>
      <c r="D107">
        <v>0</v>
      </c>
      <c r="E107" s="6">
        <v>0</v>
      </c>
    </row>
    <row r="109" spans="1:2" ht="12.75">
      <c r="A109">
        <v>11</v>
      </c>
      <c r="B109" t="s">
        <v>124</v>
      </c>
    </row>
    <row r="110" spans="1:5" ht="12.75">
      <c r="A110" t="s">
        <v>19</v>
      </c>
      <c r="B110" t="s">
        <v>125</v>
      </c>
      <c r="C110">
        <v>5</v>
      </c>
      <c r="E110" s="6">
        <v>0</v>
      </c>
    </row>
    <row r="111" spans="1:5" ht="12.75">
      <c r="A111" t="s">
        <v>20</v>
      </c>
      <c r="B111" t="s">
        <v>126</v>
      </c>
      <c r="C111">
        <v>5</v>
      </c>
      <c r="E111" s="6">
        <v>0</v>
      </c>
    </row>
    <row r="112" spans="1:5" ht="12.75">
      <c r="A112" t="s">
        <v>21</v>
      </c>
      <c r="B112" t="s">
        <v>127</v>
      </c>
      <c r="C112">
        <v>5</v>
      </c>
      <c r="E112" s="6">
        <v>0</v>
      </c>
    </row>
    <row r="113" spans="1:5" ht="12.75">
      <c r="A113" t="s">
        <v>22</v>
      </c>
      <c r="B113" t="s">
        <v>128</v>
      </c>
      <c r="C113">
        <v>5</v>
      </c>
      <c r="E113" s="6">
        <v>0</v>
      </c>
    </row>
    <row r="114" spans="1:5" ht="12.75">
      <c r="A114" t="s">
        <v>23</v>
      </c>
      <c r="B114" t="s">
        <v>129</v>
      </c>
      <c r="C114">
        <v>5</v>
      </c>
      <c r="E114" s="6">
        <v>0</v>
      </c>
    </row>
    <row r="115" spans="1:5" ht="12.75">
      <c r="A115" t="s">
        <v>24</v>
      </c>
      <c r="B115" t="s">
        <v>130</v>
      </c>
      <c r="C115">
        <v>5</v>
      </c>
      <c r="E115" s="6">
        <v>0</v>
      </c>
    </row>
    <row r="116" spans="1:5" ht="12.75">
      <c r="A116" t="s">
        <v>25</v>
      </c>
      <c r="B116" t="s">
        <v>131</v>
      </c>
      <c r="C116">
        <v>5</v>
      </c>
      <c r="E116" s="6">
        <v>0</v>
      </c>
    </row>
    <row r="117" spans="1:5" ht="12.75">
      <c r="A117" t="s">
        <v>26</v>
      </c>
      <c r="B117" t="s">
        <v>132</v>
      </c>
      <c r="C117">
        <v>5</v>
      </c>
      <c r="E117" s="6">
        <v>0</v>
      </c>
    </row>
    <row r="118" spans="2:5" ht="12.75">
      <c r="B118" t="s">
        <v>45</v>
      </c>
      <c r="C118">
        <v>40</v>
      </c>
      <c r="D118">
        <v>0</v>
      </c>
      <c r="E118" s="6">
        <v>0</v>
      </c>
    </row>
    <row r="120" spans="1:2" ht="12.75">
      <c r="A120">
        <v>12</v>
      </c>
      <c r="B120" t="s">
        <v>133</v>
      </c>
    </row>
    <row r="121" spans="1:5" ht="12.75">
      <c r="A121" t="s">
        <v>19</v>
      </c>
      <c r="B121" t="s">
        <v>134</v>
      </c>
      <c r="C121">
        <v>10</v>
      </c>
      <c r="E121" s="6">
        <v>0</v>
      </c>
    </row>
    <row r="122" spans="1:5" ht="12.75">
      <c r="A122" t="s">
        <v>20</v>
      </c>
      <c r="B122" t="s">
        <v>135</v>
      </c>
      <c r="C122">
        <v>10</v>
      </c>
      <c r="E122" s="6">
        <v>0</v>
      </c>
    </row>
    <row r="123" spans="1:5" ht="12.75">
      <c r="A123" t="s">
        <v>21</v>
      </c>
      <c r="B123" t="s">
        <v>136</v>
      </c>
      <c r="C123">
        <v>10</v>
      </c>
      <c r="E123" s="6">
        <v>0</v>
      </c>
    </row>
    <row r="124" spans="1:5" ht="12.75">
      <c r="A124" t="s">
        <v>22</v>
      </c>
      <c r="B124" t="s">
        <v>137</v>
      </c>
      <c r="C124">
        <v>10</v>
      </c>
      <c r="E124" s="6">
        <v>0</v>
      </c>
    </row>
    <row r="125" spans="1:5" ht="12.75">
      <c r="A125" t="s">
        <v>23</v>
      </c>
      <c r="B125" t="s">
        <v>138</v>
      </c>
      <c r="C125">
        <v>10</v>
      </c>
      <c r="E125" s="6">
        <v>0</v>
      </c>
    </row>
    <row r="126" spans="2:5" ht="12.75">
      <c r="B126" t="s">
        <v>45</v>
      </c>
      <c r="C126">
        <v>50</v>
      </c>
      <c r="D126">
        <v>0</v>
      </c>
      <c r="E126" s="6">
        <v>0</v>
      </c>
    </row>
    <row r="128" spans="1:2" ht="12.75">
      <c r="A128">
        <v>13</v>
      </c>
      <c r="B128" t="s">
        <v>139</v>
      </c>
    </row>
    <row r="129" spans="1:5" ht="12.75">
      <c r="A129" t="s">
        <v>19</v>
      </c>
      <c r="B129" t="s">
        <v>140</v>
      </c>
      <c r="C129">
        <v>5</v>
      </c>
      <c r="E129" s="6">
        <v>0</v>
      </c>
    </row>
    <row r="130" spans="1:5" ht="12.75">
      <c r="A130" t="s">
        <v>20</v>
      </c>
      <c r="B130" t="s">
        <v>141</v>
      </c>
      <c r="C130">
        <v>5</v>
      </c>
      <c r="E130" s="6">
        <v>0</v>
      </c>
    </row>
    <row r="131" spans="1:5" ht="12.75">
      <c r="A131" t="s">
        <v>21</v>
      </c>
      <c r="B131" t="s">
        <v>142</v>
      </c>
      <c r="C131">
        <v>5</v>
      </c>
      <c r="E131" s="6">
        <v>0</v>
      </c>
    </row>
    <row r="132" spans="1:5" ht="12.75">
      <c r="A132" t="s">
        <v>22</v>
      </c>
      <c r="B132" t="s">
        <v>143</v>
      </c>
      <c r="C132">
        <v>5</v>
      </c>
      <c r="E132" s="6">
        <v>0</v>
      </c>
    </row>
    <row r="133" spans="1:5" ht="12.75">
      <c r="A133" t="s">
        <v>23</v>
      </c>
      <c r="B133" t="s">
        <v>144</v>
      </c>
      <c r="C133">
        <v>5</v>
      </c>
      <c r="E133" s="6">
        <v>0</v>
      </c>
    </row>
    <row r="134" spans="2:5" ht="12.75">
      <c r="B134" t="s">
        <v>45</v>
      </c>
      <c r="C134">
        <v>25</v>
      </c>
      <c r="D134">
        <v>0</v>
      </c>
      <c r="E134" s="6">
        <v>0</v>
      </c>
    </row>
    <row r="136" spans="1:2" ht="12.75">
      <c r="A136">
        <v>14</v>
      </c>
      <c r="B136" t="s">
        <v>145</v>
      </c>
    </row>
    <row r="137" spans="1:5" ht="12.75">
      <c r="A137" t="s">
        <v>19</v>
      </c>
      <c r="B137" t="s">
        <v>146</v>
      </c>
      <c r="C137">
        <v>5</v>
      </c>
      <c r="E137" s="6">
        <v>0</v>
      </c>
    </row>
    <row r="138" spans="1:5" ht="12.75">
      <c r="A138" t="s">
        <v>20</v>
      </c>
      <c r="B138" t="s">
        <v>147</v>
      </c>
      <c r="C138">
        <v>5</v>
      </c>
      <c r="E138" s="6">
        <v>0</v>
      </c>
    </row>
    <row r="139" spans="1:5" ht="12.75">
      <c r="A139" t="s">
        <v>21</v>
      </c>
      <c r="B139" t="s">
        <v>148</v>
      </c>
      <c r="C139">
        <v>5</v>
      </c>
      <c r="E139" s="6">
        <v>0</v>
      </c>
    </row>
    <row r="140" spans="1:5" ht="12.75">
      <c r="A140" t="s">
        <v>22</v>
      </c>
      <c r="B140" t="s">
        <v>149</v>
      </c>
      <c r="C140">
        <v>5</v>
      </c>
      <c r="E140" s="6">
        <v>0</v>
      </c>
    </row>
    <row r="141" spans="1:5" ht="12.75">
      <c r="A141" t="s">
        <v>23</v>
      </c>
      <c r="B141" t="s">
        <v>150</v>
      </c>
      <c r="C141">
        <v>5</v>
      </c>
      <c r="E141" s="6">
        <v>0</v>
      </c>
    </row>
    <row r="142" spans="1:5" ht="12.75">
      <c r="A142" t="s">
        <v>24</v>
      </c>
      <c r="B142" t="s">
        <v>151</v>
      </c>
      <c r="C142">
        <v>5</v>
      </c>
      <c r="E142" s="6">
        <v>0</v>
      </c>
    </row>
    <row r="143" spans="2:5" ht="12.75">
      <c r="B143" t="s">
        <v>45</v>
      </c>
      <c r="C143">
        <v>30</v>
      </c>
      <c r="D143">
        <v>0</v>
      </c>
      <c r="E143" s="6">
        <v>0</v>
      </c>
    </row>
    <row r="145" spans="1:2" ht="12.75">
      <c r="A145">
        <v>15</v>
      </c>
      <c r="B145" t="s">
        <v>152</v>
      </c>
    </row>
    <row r="146" spans="1:5" ht="12.75">
      <c r="A146" t="s">
        <v>19</v>
      </c>
      <c r="B146" t="s">
        <v>153</v>
      </c>
      <c r="C146">
        <v>5</v>
      </c>
      <c r="E146" s="6">
        <v>0</v>
      </c>
    </row>
    <row r="147" spans="1:5" ht="12.75">
      <c r="A147" t="s">
        <v>20</v>
      </c>
      <c r="B147" t="s">
        <v>154</v>
      </c>
      <c r="C147">
        <v>5</v>
      </c>
      <c r="E147" s="6">
        <v>0</v>
      </c>
    </row>
    <row r="148" spans="1:5" ht="12.75">
      <c r="A148" t="s">
        <v>21</v>
      </c>
      <c r="B148" t="s">
        <v>155</v>
      </c>
      <c r="C148">
        <v>5</v>
      </c>
      <c r="E148" s="6">
        <v>0</v>
      </c>
    </row>
    <row r="149" spans="1:5" ht="12.75">
      <c r="A149" t="s">
        <v>22</v>
      </c>
      <c r="B149" t="s">
        <v>156</v>
      </c>
      <c r="C149">
        <v>5</v>
      </c>
      <c r="E149" s="6">
        <v>0</v>
      </c>
    </row>
    <row r="150" spans="1:5" ht="12.75">
      <c r="A150" t="s">
        <v>23</v>
      </c>
      <c r="B150" t="s">
        <v>157</v>
      </c>
      <c r="C150">
        <v>5</v>
      </c>
      <c r="E150" s="6">
        <v>0</v>
      </c>
    </row>
    <row r="151" spans="1:5" ht="12.75">
      <c r="A151" t="s">
        <v>24</v>
      </c>
      <c r="B151" t="s">
        <v>158</v>
      </c>
      <c r="C151">
        <v>5</v>
      </c>
      <c r="E151" s="6">
        <v>0</v>
      </c>
    </row>
    <row r="152" spans="2:5" ht="12.75">
      <c r="B152" t="s">
        <v>45</v>
      </c>
      <c r="C152">
        <v>30</v>
      </c>
      <c r="D152">
        <v>0</v>
      </c>
      <c r="E152" s="6">
        <v>0</v>
      </c>
    </row>
    <row r="154" spans="1:2" ht="12.75">
      <c r="A154">
        <v>16</v>
      </c>
      <c r="B154" t="s">
        <v>159</v>
      </c>
    </row>
    <row r="155" spans="1:5" ht="12.75">
      <c r="A155" t="s">
        <v>19</v>
      </c>
      <c r="B155" t="s">
        <v>160</v>
      </c>
      <c r="C155">
        <v>5</v>
      </c>
      <c r="E155" s="6">
        <v>0</v>
      </c>
    </row>
    <row r="156" spans="1:5" ht="12.75">
      <c r="A156" t="s">
        <v>20</v>
      </c>
      <c r="B156" t="s">
        <v>161</v>
      </c>
      <c r="C156">
        <v>5</v>
      </c>
      <c r="E156" s="6">
        <v>0</v>
      </c>
    </row>
    <row r="157" spans="1:5" ht="12.75">
      <c r="A157" t="s">
        <v>21</v>
      </c>
      <c r="B157" t="s">
        <v>162</v>
      </c>
      <c r="C157">
        <v>5</v>
      </c>
      <c r="E157" s="6">
        <v>0</v>
      </c>
    </row>
    <row r="158" spans="1:5" ht="12.75">
      <c r="A158" t="s">
        <v>22</v>
      </c>
      <c r="B158" t="s">
        <v>163</v>
      </c>
      <c r="C158">
        <v>5</v>
      </c>
      <c r="E158" s="6">
        <v>0</v>
      </c>
    </row>
    <row r="159" spans="1:5" ht="12.75">
      <c r="A159" t="s">
        <v>23</v>
      </c>
      <c r="B159" t="s">
        <v>164</v>
      </c>
      <c r="C159">
        <v>5</v>
      </c>
      <c r="E159" s="6">
        <v>0</v>
      </c>
    </row>
    <row r="160" spans="1:5" ht="12.75">
      <c r="A160" t="s">
        <v>24</v>
      </c>
      <c r="B160" t="s">
        <v>165</v>
      </c>
      <c r="C160">
        <v>5</v>
      </c>
      <c r="E160" s="6">
        <v>0</v>
      </c>
    </row>
    <row r="161" spans="1:5" ht="12.75">
      <c r="A161" t="s">
        <v>25</v>
      </c>
      <c r="B161" t="s">
        <v>166</v>
      </c>
      <c r="C161">
        <v>5</v>
      </c>
      <c r="E161" s="6">
        <v>0</v>
      </c>
    </row>
    <row r="162" spans="2:5" ht="12.75">
      <c r="B162" t="s">
        <v>45</v>
      </c>
      <c r="C162">
        <v>35</v>
      </c>
      <c r="D162">
        <v>0</v>
      </c>
      <c r="E162" s="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WMPP Scored Inspection</dc:title>
  <dc:subject>Audit</dc:subject>
  <dc:creator>Allan Wollard</dc:creator>
  <cp:keywords/>
  <dc:description/>
  <cp:lastModifiedBy>Shane Schwarz</cp:lastModifiedBy>
  <cp:lastPrinted>2007-10-01T23:49:45Z</cp:lastPrinted>
  <dcterms:created xsi:type="dcterms:W3CDTF">2002-11-12T03:44:52Z</dcterms:created>
  <dcterms:modified xsi:type="dcterms:W3CDTF">2017-04-27T04:56:26Z</dcterms:modified>
  <cp:category/>
  <cp:version/>
  <cp:contentType/>
  <cp:contentStatus/>
  <cp:revision>1</cp:revision>
</cp:coreProperties>
</file>